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ПРАВИЛЬНА " sheetId="1" r:id="rId1"/>
  </sheets>
  <definedNames>
    <definedName name="_xlnm.Print_Area" localSheetId="0">'ПРАВИЛЬНА '!$A$1:$M$108</definedName>
  </definedNames>
  <calcPr fullCalcOnLoad="1"/>
</workbook>
</file>

<file path=xl/sharedStrings.xml><?xml version="1.0" encoding="utf-8"?>
<sst xmlns="http://schemas.openxmlformats.org/spreadsheetml/2006/main" count="142" uniqueCount="83">
  <si>
    <t>Назва навчального закладу</t>
  </si>
  <si>
    <t>Глибоцька ЗОШ І ст.</t>
  </si>
  <si>
    <t>Минайська ЗОШ І ст.</t>
  </si>
  <si>
    <t>Оріховицька ЗОШ І ст.</t>
  </si>
  <si>
    <t>Ірлявська ЗОШ І ст.</t>
  </si>
  <si>
    <t>Анталовецька ЗОШ І-ІІ ст.</t>
  </si>
  <si>
    <t>В.Геєвецька ЗОШ І-ІІ ст.</t>
  </si>
  <si>
    <t>Дубрівська ЗОШ І-ІІ ст.</t>
  </si>
  <si>
    <t>Киблярівська ЗОШ І-ІІ ст</t>
  </si>
  <si>
    <t>П.Комарівецька ЗОШ І-ІІ ст.</t>
  </si>
  <si>
    <t>Пацканівська ЗОШ І-ІІ ст.</t>
  </si>
  <si>
    <t>Ратівецька ЗОШ І-ІІ ст.</t>
  </si>
  <si>
    <t>Соловківська ЗОШ І-ІІ ст.</t>
  </si>
  <si>
    <t>Соломонівська ЗОШ І-ІІ ст.</t>
  </si>
  <si>
    <t>Тисаагтелекська ЗОШ І-ІІ ст</t>
  </si>
  <si>
    <t>Тисаашванська ЗОШ І-ІІ ст.</t>
  </si>
  <si>
    <t>Холмківська ЗОШ І-ІІ ст.</t>
  </si>
  <si>
    <t>Чабанівська ЗОШ І-ІІ ст.</t>
  </si>
  <si>
    <t>Чертезька ЗОШ І-ІІ ст.</t>
  </si>
  <si>
    <t>В.Добронська ЗОШ І-ІІІ ст.</t>
  </si>
  <si>
    <t>Есенська ЗОШ І-ІІІ ст.</t>
  </si>
  <si>
    <t>Камяницька ЗОШ І-ІІІ ст.</t>
  </si>
  <si>
    <t>Коритнянська ЗОШ І-ІІІ ст.</t>
  </si>
  <si>
    <t>Лінцівська ЗОШ І-ІІІ ст.</t>
  </si>
  <si>
    <t>М.Геєвецька  ЗОШ І-ІІІ ст.</t>
  </si>
  <si>
    <t>Р.Комарівська ЗОШ І-ІІІ ст.</t>
  </si>
  <si>
    <t>Середнянська ЗОШ І-ІІІ ст</t>
  </si>
  <si>
    <t>Сторожницька ЗОШ І-ІІІ ст.</t>
  </si>
  <si>
    <t>Сюртівська ЗОШ І-ІІІ ст.</t>
  </si>
  <si>
    <t>Худлівська ЗОШ І-ІІІ ст.</t>
  </si>
  <si>
    <t>Червонівська ЗОШ І-ІІІ ст.</t>
  </si>
  <si>
    <t>Шишлівська ЗОШ І-ІІІ ст.</t>
  </si>
  <si>
    <t>Оноківська ЗОШ І-ІІІ ст.</t>
  </si>
  <si>
    <t>Всього дітей</t>
  </si>
  <si>
    <t>№</t>
  </si>
  <si>
    <t>М.Добронська  ЗОШ І-ІІІ ст.</t>
  </si>
  <si>
    <t>Концівська  ЗОШ І-ІІІ ст.</t>
  </si>
  <si>
    <t>М.Геєвська (Садок)</t>
  </si>
  <si>
    <t>Разом</t>
  </si>
  <si>
    <t>Всього</t>
  </si>
  <si>
    <t>ОНОКІВСЬКА С/Г</t>
  </si>
  <si>
    <t>САЛІВСЬКА С/Г</t>
  </si>
  <si>
    <t>СОЛОМОНІВСЬКА С/Р</t>
  </si>
  <si>
    <t>ІРЛЯВСЬКА С/Р</t>
  </si>
  <si>
    <t>ХУДЛІВСЬКА С/Р</t>
  </si>
  <si>
    <t>В.ГЕЇВСЬКА С/Р</t>
  </si>
  <si>
    <t>ДУБРІВСЬКА С/Р</t>
  </si>
  <si>
    <t>П.КОМАРІВСЬКА С/Р</t>
  </si>
  <si>
    <t>ПАЦКАНІВСЬКА С/Р</t>
  </si>
  <si>
    <t>РАТІВЕЦЬКА С/Р</t>
  </si>
  <si>
    <t>ТИСААГТЕЛЕЦЬКА С/Р</t>
  </si>
  <si>
    <t>ТИСААШВАНСЬКА С/Р</t>
  </si>
  <si>
    <t>В.ДОБРОНСЬКА С/Р</t>
  </si>
  <si>
    <t>ЕСЕНСЬКА С/Р</t>
  </si>
  <si>
    <t>КАМЯНИЦЬКА С/Р</t>
  </si>
  <si>
    <t>КОРИТНЯНСЬКА С/Р</t>
  </si>
  <si>
    <t>СЕРЕДНЯНСЬКА С/Р</t>
  </si>
  <si>
    <t>СТОРОЖНИЦЬКА С/Р</t>
  </si>
  <si>
    <t>СЮРТІВСЬКА С/Р</t>
  </si>
  <si>
    <t>ЧЕРВОНІВСЬКА С/Р</t>
  </si>
  <si>
    <t>ТАРНІВЕЦЬКА С/Р</t>
  </si>
  <si>
    <t>М.ДОБРОНЬСЬКА С/Р</t>
  </si>
  <si>
    <t>Р.КОМАРІВСЬКА С/Р</t>
  </si>
  <si>
    <t>КИБЛЯРСЬКА С/Р</t>
  </si>
  <si>
    <t>ХОЛМКІВСЬКА С/Р</t>
  </si>
  <si>
    <t>Ціна обіду</t>
  </si>
  <si>
    <t>Усього      5-11 клас (пільгові категорії)</t>
  </si>
  <si>
    <t>ІІ семестр  2017/2018 н.р.</t>
  </si>
  <si>
    <t xml:space="preserve">Кількість дітей 1-4 клас          </t>
  </si>
  <si>
    <t>Кількість днів харчування ІІ семестр 2017/2018 н.р.</t>
  </si>
  <si>
    <t>Кількість днів харчування І семестр 2018/2019 н.р.</t>
  </si>
  <si>
    <t xml:space="preserve">районний бюджет </t>
  </si>
  <si>
    <t xml:space="preserve"> бюджет сільських (селищної) рад  </t>
  </si>
  <si>
    <t xml:space="preserve">РАЗОМ ПО ПРОГРАМІ </t>
  </si>
  <si>
    <t xml:space="preserve">з них районний бюджет </t>
  </si>
  <si>
    <t xml:space="preserve">бюджет сільрад </t>
  </si>
  <si>
    <t>Розрахунок потреби в коштах на харчування учнів шкіл Ужгородського району в розрізі сільських рад   з 15.01.2018 - 31.12. 2018 р.</t>
  </si>
  <si>
    <t>РАЗОМ  З СІЛЬСЬКИХ  БЮДЖЕТІВ (100% ВАРТОСТІ)</t>
  </si>
  <si>
    <t>Сума       (грн.)</t>
  </si>
  <si>
    <t>І семестр  2018/2019 н.р.</t>
  </si>
  <si>
    <t>ВСЬОГО</t>
  </si>
  <si>
    <t>РАЗОМ з двох бюджетів (співфінансування 50/50)</t>
  </si>
  <si>
    <t>РАЗОМ з районного бюджету (100% вартості)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</si>
</sst>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4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/>
    </xf>
    <xf numFmtId="0" fontId="13" fillId="0" borderId="2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/>
    </xf>
    <xf numFmtId="0" fontId="14" fillId="0" borderId="4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8" fillId="0" borderId="52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2" fillId="0" borderId="61" xfId="0" applyFont="1" applyBorder="1" applyAlignment="1">
      <alignment horizontal="center" wrapText="1"/>
    </xf>
    <xf numFmtId="0" fontId="12" fillId="0" borderId="62" xfId="0" applyFont="1" applyBorder="1" applyAlignment="1">
      <alignment horizontal="center" wrapText="1"/>
    </xf>
    <xf numFmtId="0" fontId="12" fillId="0" borderId="63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="60" zoomScalePageLayoutView="0" workbookViewId="0" topLeftCell="A1">
      <selection activeCell="K6" sqref="K6:L6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12.140625" style="6" customWidth="1"/>
    <col min="4" max="4" width="11.8515625" style="6" customWidth="1"/>
    <col min="5" max="5" width="11.421875" style="6" customWidth="1"/>
    <col min="6" max="6" width="9.7109375" style="6" customWidth="1"/>
    <col min="7" max="7" width="9.421875" style="6" customWidth="1"/>
    <col min="8" max="8" width="8.57421875" style="6" customWidth="1"/>
    <col min="9" max="9" width="14.28125" style="6" customWidth="1"/>
    <col min="10" max="10" width="13.28125" style="6" customWidth="1"/>
    <col min="11" max="11" width="14.421875" style="6" customWidth="1"/>
    <col min="12" max="12" width="13.8515625" style="6" customWidth="1"/>
    <col min="13" max="13" width="15.8515625" style="8" customWidth="1"/>
  </cols>
  <sheetData>
    <row r="1" spans="2:13" ht="12.75" customHeight="1">
      <c r="B1" s="144" t="s">
        <v>76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3" ht="12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2.75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62.25" customHeight="1" thickBot="1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s="3" customFormat="1" ht="24" customHeight="1">
      <c r="A5" s="126" t="s">
        <v>34</v>
      </c>
      <c r="B5" s="145" t="s">
        <v>0</v>
      </c>
      <c r="C5" s="147" t="s">
        <v>68</v>
      </c>
      <c r="D5" s="147" t="s">
        <v>66</v>
      </c>
      <c r="E5" s="147" t="s">
        <v>33</v>
      </c>
      <c r="F5" s="147" t="s">
        <v>69</v>
      </c>
      <c r="G5" s="147" t="s">
        <v>70</v>
      </c>
      <c r="H5" s="147" t="s">
        <v>65</v>
      </c>
      <c r="I5" s="149" t="s">
        <v>78</v>
      </c>
      <c r="J5" s="150"/>
      <c r="K5" s="150"/>
      <c r="L5" s="151"/>
      <c r="M5" s="152" t="s">
        <v>80</v>
      </c>
    </row>
    <row r="6" spans="1:22" s="3" customFormat="1" ht="84.75" customHeight="1" thickBot="1">
      <c r="A6" s="127"/>
      <c r="B6" s="122"/>
      <c r="C6" s="113"/>
      <c r="D6" s="113"/>
      <c r="E6" s="113"/>
      <c r="F6" s="113"/>
      <c r="G6" s="113"/>
      <c r="H6" s="113"/>
      <c r="I6" s="110" t="s">
        <v>67</v>
      </c>
      <c r="J6" s="111"/>
      <c r="K6" s="110" t="s">
        <v>79</v>
      </c>
      <c r="L6" s="111"/>
      <c r="M6" s="118"/>
      <c r="N6" s="4"/>
      <c r="O6" s="4"/>
      <c r="P6" s="4"/>
      <c r="Q6" s="4"/>
      <c r="R6" s="4"/>
      <c r="S6" s="4"/>
      <c r="T6" s="4"/>
      <c r="U6" s="4"/>
      <c r="V6" s="4"/>
    </row>
    <row r="7" spans="1:22" ht="74.25" customHeight="1" thickBot="1">
      <c r="A7" s="127"/>
      <c r="B7" s="146"/>
      <c r="C7" s="148"/>
      <c r="D7" s="148"/>
      <c r="E7" s="148"/>
      <c r="F7" s="148"/>
      <c r="G7" s="148"/>
      <c r="H7" s="148"/>
      <c r="I7" s="7" t="s">
        <v>71</v>
      </c>
      <c r="J7" s="7" t="s">
        <v>72</v>
      </c>
      <c r="K7" s="7" t="s">
        <v>71</v>
      </c>
      <c r="L7" s="7" t="s">
        <v>72</v>
      </c>
      <c r="M7" s="153"/>
      <c r="N7" s="1"/>
      <c r="O7" s="1"/>
      <c r="P7" s="1"/>
      <c r="Q7" s="1"/>
      <c r="R7" s="1"/>
      <c r="S7" s="1"/>
      <c r="T7" s="1"/>
      <c r="U7" s="1"/>
      <c r="V7" s="1"/>
    </row>
    <row r="8" spans="1:22" ht="20.25" customHeight="1" thickBot="1">
      <c r="A8" s="123" t="s">
        <v>77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"/>
      <c r="O8" s="1"/>
      <c r="P8" s="1"/>
      <c r="Q8" s="1"/>
      <c r="R8" s="1"/>
      <c r="S8" s="1"/>
      <c r="T8" s="1"/>
      <c r="U8" s="1"/>
      <c r="V8" s="1"/>
    </row>
    <row r="9" spans="1:22" s="10" customFormat="1" ht="27" customHeight="1" thickBot="1">
      <c r="A9" s="13">
        <v>1</v>
      </c>
      <c r="B9" s="31" t="s">
        <v>62</v>
      </c>
      <c r="C9" s="32"/>
      <c r="D9" s="32"/>
      <c r="E9" s="32"/>
      <c r="F9" s="32"/>
      <c r="G9" s="33"/>
      <c r="H9" s="33"/>
      <c r="I9" s="34"/>
      <c r="J9" s="34"/>
      <c r="K9" s="34"/>
      <c r="L9" s="34"/>
      <c r="M9" s="98"/>
      <c r="N9" s="9"/>
      <c r="O9" s="9"/>
      <c r="P9" s="9"/>
      <c r="Q9" s="9"/>
      <c r="R9" s="9"/>
      <c r="S9" s="9"/>
      <c r="T9" s="9"/>
      <c r="U9" s="9"/>
      <c r="V9" s="9"/>
    </row>
    <row r="10" spans="1:13" s="10" customFormat="1" ht="27" customHeight="1">
      <c r="A10" s="14">
        <v>1</v>
      </c>
      <c r="B10" s="35" t="s">
        <v>1</v>
      </c>
      <c r="C10" s="36">
        <v>24</v>
      </c>
      <c r="D10" s="36"/>
      <c r="E10" s="36">
        <v>24</v>
      </c>
      <c r="F10" s="36"/>
      <c r="G10" s="37"/>
      <c r="H10" s="37"/>
      <c r="I10" s="38"/>
      <c r="J10" s="38"/>
      <c r="K10" s="38"/>
      <c r="L10" s="38"/>
      <c r="M10" s="99"/>
    </row>
    <row r="11" spans="1:13" s="10" customFormat="1" ht="27" customHeight="1" thickBot="1">
      <c r="A11" s="15">
        <v>2</v>
      </c>
      <c r="B11" s="39" t="s">
        <v>25</v>
      </c>
      <c r="C11" s="40">
        <v>109</v>
      </c>
      <c r="D11" s="40">
        <v>32</v>
      </c>
      <c r="E11" s="40">
        <f>C11+D11</f>
        <v>141</v>
      </c>
      <c r="F11" s="40"/>
      <c r="G11" s="41"/>
      <c r="H11" s="41"/>
      <c r="I11" s="42"/>
      <c r="J11" s="42"/>
      <c r="K11" s="42"/>
      <c r="L11" s="43"/>
      <c r="M11" s="100"/>
    </row>
    <row r="12" spans="1:13" s="10" customFormat="1" ht="27" customHeight="1" thickBot="1">
      <c r="A12" s="20"/>
      <c r="B12" s="44" t="s">
        <v>39</v>
      </c>
      <c r="C12" s="45">
        <f>SUM(C10:C11)</f>
        <v>133</v>
      </c>
      <c r="D12" s="45">
        <v>32</v>
      </c>
      <c r="E12" s="45">
        <f>C12+D12</f>
        <v>165</v>
      </c>
      <c r="F12" s="45">
        <v>90</v>
      </c>
      <c r="G12" s="46">
        <v>80</v>
      </c>
      <c r="H12" s="46">
        <v>12</v>
      </c>
      <c r="I12" s="46">
        <v>0</v>
      </c>
      <c r="J12" s="46">
        <f>E12*F12*H12</f>
        <v>178200</v>
      </c>
      <c r="K12" s="46"/>
      <c r="L12" s="46">
        <f>E12*G12*H12</f>
        <v>158400</v>
      </c>
      <c r="M12" s="101">
        <f>I12+J12+K12+L12</f>
        <v>336600</v>
      </c>
    </row>
    <row r="13" spans="1:13" s="10" customFormat="1" ht="27" customHeight="1" thickBot="1">
      <c r="A13" s="13">
        <v>2</v>
      </c>
      <c r="B13" s="47" t="s">
        <v>64</v>
      </c>
      <c r="C13" s="32"/>
      <c r="D13" s="32"/>
      <c r="E13" s="32"/>
      <c r="F13" s="32"/>
      <c r="G13" s="33"/>
      <c r="H13" s="33"/>
      <c r="I13" s="34"/>
      <c r="J13" s="34"/>
      <c r="K13" s="34"/>
      <c r="L13" s="34"/>
      <c r="M13" s="98"/>
    </row>
    <row r="14" spans="1:13" s="10" customFormat="1" ht="27" customHeight="1">
      <c r="A14" s="17">
        <v>1</v>
      </c>
      <c r="B14" s="48" t="s">
        <v>2</v>
      </c>
      <c r="C14" s="36">
        <v>56</v>
      </c>
      <c r="D14" s="36"/>
      <c r="E14" s="36">
        <f aca="true" t="shared" si="0" ref="E14:E24">C14+D14</f>
        <v>56</v>
      </c>
      <c r="F14" s="36"/>
      <c r="G14" s="37"/>
      <c r="H14" s="37"/>
      <c r="I14" s="37"/>
      <c r="J14" s="37"/>
      <c r="K14" s="37"/>
      <c r="L14" s="37"/>
      <c r="M14" s="99"/>
    </row>
    <row r="15" spans="1:13" s="10" customFormat="1" ht="27" customHeight="1">
      <c r="A15" s="18">
        <v>2</v>
      </c>
      <c r="B15" s="49" t="s">
        <v>36</v>
      </c>
      <c r="C15" s="50">
        <v>130</v>
      </c>
      <c r="D15" s="50">
        <v>1</v>
      </c>
      <c r="E15" s="50">
        <f t="shared" si="0"/>
        <v>131</v>
      </c>
      <c r="F15" s="50"/>
      <c r="G15" s="51"/>
      <c r="H15" s="51"/>
      <c r="I15" s="51"/>
      <c r="J15" s="51"/>
      <c r="K15" s="51"/>
      <c r="L15" s="51"/>
      <c r="M15" s="102"/>
    </row>
    <row r="16" spans="1:13" s="10" customFormat="1" ht="27" customHeight="1" thickBot="1">
      <c r="A16" s="19">
        <v>3</v>
      </c>
      <c r="B16" s="52" t="s">
        <v>16</v>
      </c>
      <c r="C16" s="53">
        <v>105</v>
      </c>
      <c r="D16" s="53"/>
      <c r="E16" s="53">
        <f t="shared" si="0"/>
        <v>105</v>
      </c>
      <c r="F16" s="53"/>
      <c r="G16" s="54"/>
      <c r="H16" s="54"/>
      <c r="I16" s="54"/>
      <c r="J16" s="54"/>
      <c r="K16" s="54"/>
      <c r="L16" s="54"/>
      <c r="M16" s="103"/>
    </row>
    <row r="17" spans="1:13" s="10" customFormat="1" ht="27" customHeight="1" thickBot="1">
      <c r="A17" s="20"/>
      <c r="B17" s="55" t="s">
        <v>39</v>
      </c>
      <c r="C17" s="45">
        <f>SUM(C14:C16)</f>
        <v>291</v>
      </c>
      <c r="D17" s="45">
        <f>SUM(D14:D16)</f>
        <v>1</v>
      </c>
      <c r="E17" s="45">
        <f t="shared" si="0"/>
        <v>292</v>
      </c>
      <c r="F17" s="45">
        <v>90</v>
      </c>
      <c r="G17" s="46">
        <v>80</v>
      </c>
      <c r="H17" s="46">
        <v>12</v>
      </c>
      <c r="I17" s="46">
        <v>0</v>
      </c>
      <c r="J17" s="56">
        <f>E17*F17*H17</f>
        <v>315360</v>
      </c>
      <c r="K17" s="46"/>
      <c r="L17" s="56">
        <f>E17*G17*H17</f>
        <v>280320</v>
      </c>
      <c r="M17" s="101">
        <f>I17+J17+K17+L17</f>
        <v>595680</v>
      </c>
    </row>
    <row r="18" spans="1:13" s="10" customFormat="1" ht="27" customHeight="1" thickBot="1">
      <c r="A18" s="21">
        <v>3</v>
      </c>
      <c r="B18" s="57" t="s">
        <v>40</v>
      </c>
      <c r="C18" s="58"/>
      <c r="D18" s="58"/>
      <c r="E18" s="58">
        <f t="shared" si="0"/>
        <v>0</v>
      </c>
      <c r="F18" s="58"/>
      <c r="G18" s="59"/>
      <c r="H18" s="59"/>
      <c r="I18" s="60"/>
      <c r="J18" s="60"/>
      <c r="K18" s="60"/>
      <c r="L18" s="60"/>
      <c r="M18" s="104"/>
    </row>
    <row r="19" spans="1:13" s="10" customFormat="1" ht="27" customHeight="1">
      <c r="A19" s="22">
        <v>1</v>
      </c>
      <c r="B19" s="61" t="s">
        <v>3</v>
      </c>
      <c r="C19" s="62">
        <v>24</v>
      </c>
      <c r="D19" s="62"/>
      <c r="E19" s="62">
        <f t="shared" si="0"/>
        <v>24</v>
      </c>
      <c r="F19" s="62"/>
      <c r="G19" s="63"/>
      <c r="H19" s="63"/>
      <c r="I19" s="64"/>
      <c r="J19" s="64"/>
      <c r="K19" s="64"/>
      <c r="L19" s="64"/>
      <c r="M19" s="105"/>
    </row>
    <row r="20" spans="1:13" s="10" customFormat="1" ht="27" customHeight="1" thickBot="1">
      <c r="A20" s="23">
        <v>2</v>
      </c>
      <c r="B20" s="65" t="s">
        <v>32</v>
      </c>
      <c r="C20" s="40">
        <v>82</v>
      </c>
      <c r="D20" s="40">
        <v>3</v>
      </c>
      <c r="E20" s="40">
        <f>C20+D20</f>
        <v>85</v>
      </c>
      <c r="F20" s="40"/>
      <c r="G20" s="41"/>
      <c r="H20" s="41"/>
      <c r="I20" s="42"/>
      <c r="J20" s="42"/>
      <c r="K20" s="42"/>
      <c r="L20" s="42"/>
      <c r="M20" s="100"/>
    </row>
    <row r="21" spans="1:13" s="10" customFormat="1" ht="27" customHeight="1" thickBot="1">
      <c r="A21" s="20"/>
      <c r="B21" s="55" t="s">
        <v>39</v>
      </c>
      <c r="C21" s="45">
        <f>SUM(C19:C20)</f>
        <v>106</v>
      </c>
      <c r="D21" s="45">
        <v>3</v>
      </c>
      <c r="E21" s="45">
        <f>C21+D21</f>
        <v>109</v>
      </c>
      <c r="F21" s="45">
        <v>90</v>
      </c>
      <c r="G21" s="46">
        <v>80</v>
      </c>
      <c r="H21" s="46">
        <v>12</v>
      </c>
      <c r="I21" s="56">
        <v>0</v>
      </c>
      <c r="J21" s="56">
        <f>E21*F21*H21</f>
        <v>117720</v>
      </c>
      <c r="K21" s="56"/>
      <c r="L21" s="56">
        <f>E21*G21*H21</f>
        <v>104640</v>
      </c>
      <c r="M21" s="101">
        <f>I21+J21+K21+L21</f>
        <v>222360</v>
      </c>
    </row>
    <row r="22" spans="1:13" s="10" customFormat="1" ht="27" customHeight="1" thickBot="1">
      <c r="A22" s="20">
        <v>4</v>
      </c>
      <c r="B22" s="66" t="s">
        <v>42</v>
      </c>
      <c r="C22" s="45"/>
      <c r="D22" s="45"/>
      <c r="E22" s="45">
        <f t="shared" si="0"/>
        <v>0</v>
      </c>
      <c r="F22" s="45"/>
      <c r="G22" s="46"/>
      <c r="H22" s="46"/>
      <c r="I22" s="67"/>
      <c r="J22" s="56"/>
      <c r="K22" s="56"/>
      <c r="L22" s="56"/>
      <c r="M22" s="101"/>
    </row>
    <row r="23" spans="1:13" s="10" customFormat="1" ht="27" customHeight="1" thickBot="1">
      <c r="A23" s="13">
        <v>1</v>
      </c>
      <c r="B23" s="68" t="s">
        <v>13</v>
      </c>
      <c r="C23" s="32">
        <v>43</v>
      </c>
      <c r="D23" s="32"/>
      <c r="E23" s="32">
        <f t="shared" si="0"/>
        <v>43</v>
      </c>
      <c r="F23" s="32"/>
      <c r="G23" s="33"/>
      <c r="H23" s="33"/>
      <c r="I23" s="34"/>
      <c r="J23" s="34"/>
      <c r="K23" s="34"/>
      <c r="L23" s="34"/>
      <c r="M23" s="98"/>
    </row>
    <row r="24" spans="1:13" s="10" customFormat="1" ht="27" customHeight="1" thickBot="1">
      <c r="A24" s="20"/>
      <c r="B24" s="55" t="s">
        <v>39</v>
      </c>
      <c r="C24" s="45">
        <f>SUM(C23)</f>
        <v>43</v>
      </c>
      <c r="D24" s="45"/>
      <c r="E24" s="45">
        <f t="shared" si="0"/>
        <v>43</v>
      </c>
      <c r="F24" s="45">
        <v>90</v>
      </c>
      <c r="G24" s="46">
        <v>80</v>
      </c>
      <c r="H24" s="46">
        <v>12</v>
      </c>
      <c r="I24" s="56">
        <v>0</v>
      </c>
      <c r="J24" s="56">
        <f>E24*F24*H24</f>
        <v>46440</v>
      </c>
      <c r="K24" s="56"/>
      <c r="L24" s="56">
        <f>E24*G24*H24</f>
        <v>41280</v>
      </c>
      <c r="M24" s="101">
        <f>I24+J24+K24+L24</f>
        <v>87720</v>
      </c>
    </row>
    <row r="25" spans="1:13" s="10" customFormat="1" ht="27" customHeight="1" thickBot="1">
      <c r="A25" s="20">
        <v>5</v>
      </c>
      <c r="B25" s="66" t="s">
        <v>44</v>
      </c>
      <c r="C25" s="45"/>
      <c r="D25" s="45"/>
      <c r="E25" s="45"/>
      <c r="F25" s="45"/>
      <c r="G25" s="46"/>
      <c r="H25" s="46"/>
      <c r="I25" s="56"/>
      <c r="J25" s="56"/>
      <c r="K25" s="56"/>
      <c r="L25" s="56"/>
      <c r="M25" s="101"/>
    </row>
    <row r="26" spans="1:13" s="10" customFormat="1" ht="27" customHeight="1">
      <c r="A26" s="16">
        <v>1</v>
      </c>
      <c r="B26" s="69" t="s">
        <v>29</v>
      </c>
      <c r="C26" s="70">
        <v>100</v>
      </c>
      <c r="D26" s="70">
        <v>40</v>
      </c>
      <c r="E26" s="70">
        <f>C26+D26</f>
        <v>140</v>
      </c>
      <c r="F26" s="70"/>
      <c r="G26" s="71"/>
      <c r="H26" s="71"/>
      <c r="I26" s="72"/>
      <c r="J26" s="72"/>
      <c r="K26" s="72"/>
      <c r="L26" s="72"/>
      <c r="M26" s="99"/>
    </row>
    <row r="27" spans="1:13" s="10" customFormat="1" ht="27" customHeight="1">
      <c r="A27" s="18">
        <v>2</v>
      </c>
      <c r="B27" s="49" t="s">
        <v>18</v>
      </c>
      <c r="C27" s="50">
        <v>37</v>
      </c>
      <c r="D27" s="50">
        <v>15</v>
      </c>
      <c r="E27" s="50">
        <f>C27+D27</f>
        <v>52</v>
      </c>
      <c r="F27" s="50"/>
      <c r="G27" s="51"/>
      <c r="H27" s="51"/>
      <c r="I27" s="73"/>
      <c r="J27" s="73"/>
      <c r="K27" s="73"/>
      <c r="L27" s="73"/>
      <c r="M27" s="102"/>
    </row>
    <row r="28" spans="1:13" s="10" customFormat="1" ht="27" customHeight="1" thickBot="1">
      <c r="A28" s="23">
        <v>3</v>
      </c>
      <c r="B28" s="65" t="s">
        <v>5</v>
      </c>
      <c r="C28" s="40">
        <v>50</v>
      </c>
      <c r="D28" s="40">
        <v>21</v>
      </c>
      <c r="E28" s="40">
        <f>C28+D28</f>
        <v>71</v>
      </c>
      <c r="F28" s="40"/>
      <c r="G28" s="41"/>
      <c r="H28" s="41"/>
      <c r="I28" s="42"/>
      <c r="J28" s="42"/>
      <c r="K28" s="42"/>
      <c r="L28" s="42"/>
      <c r="M28" s="100"/>
    </row>
    <row r="29" spans="1:13" s="10" customFormat="1" ht="27" customHeight="1" thickBot="1">
      <c r="A29" s="20"/>
      <c r="B29" s="55" t="s">
        <v>39</v>
      </c>
      <c r="C29" s="45">
        <f>SUM(C26:C28)</f>
        <v>187</v>
      </c>
      <c r="D29" s="45">
        <f>SUM(D26:D28)</f>
        <v>76</v>
      </c>
      <c r="E29" s="45">
        <f>C29+D29</f>
        <v>263</v>
      </c>
      <c r="F29" s="45">
        <v>90</v>
      </c>
      <c r="G29" s="46">
        <v>80</v>
      </c>
      <c r="H29" s="46">
        <v>12</v>
      </c>
      <c r="I29" s="56">
        <v>0</v>
      </c>
      <c r="J29" s="56">
        <f>E29*F29*H29</f>
        <v>284040</v>
      </c>
      <c r="K29" s="56"/>
      <c r="L29" s="56">
        <f>E29*G29*H29</f>
        <v>252480</v>
      </c>
      <c r="M29" s="101">
        <f>I29+J29+K29+L29</f>
        <v>536520</v>
      </c>
    </row>
    <row r="30" spans="1:13" s="10" customFormat="1" ht="27" customHeight="1" thickBot="1">
      <c r="A30" s="20">
        <v>6</v>
      </c>
      <c r="B30" s="44" t="s">
        <v>46</v>
      </c>
      <c r="C30" s="45"/>
      <c r="D30" s="45"/>
      <c r="E30" s="45"/>
      <c r="F30" s="45"/>
      <c r="G30" s="46"/>
      <c r="H30" s="46"/>
      <c r="I30" s="56"/>
      <c r="J30" s="56"/>
      <c r="K30" s="56"/>
      <c r="L30" s="56"/>
      <c r="M30" s="101"/>
    </row>
    <row r="31" spans="1:13" s="10" customFormat="1" ht="27" customHeight="1" thickBot="1">
      <c r="A31" s="13">
        <v>1</v>
      </c>
      <c r="B31" s="68" t="s">
        <v>7</v>
      </c>
      <c r="C31" s="32">
        <v>51</v>
      </c>
      <c r="D31" s="32">
        <v>10</v>
      </c>
      <c r="E31" s="32">
        <f>C31+D31</f>
        <v>61</v>
      </c>
      <c r="F31" s="32"/>
      <c r="G31" s="33"/>
      <c r="H31" s="33"/>
      <c r="I31" s="34"/>
      <c r="J31" s="34"/>
      <c r="K31" s="34"/>
      <c r="L31" s="34"/>
      <c r="M31" s="98"/>
    </row>
    <row r="32" spans="1:13" s="10" customFormat="1" ht="27" customHeight="1" thickBot="1">
      <c r="A32" s="20"/>
      <c r="B32" s="55" t="s">
        <v>39</v>
      </c>
      <c r="C32" s="45">
        <f>SUM(C31)</f>
        <v>51</v>
      </c>
      <c r="D32" s="45">
        <f>SUM(D31)</f>
        <v>10</v>
      </c>
      <c r="E32" s="45">
        <f>C32+D32</f>
        <v>61</v>
      </c>
      <c r="F32" s="45">
        <v>90</v>
      </c>
      <c r="G32" s="46">
        <v>80</v>
      </c>
      <c r="H32" s="46">
        <v>12</v>
      </c>
      <c r="I32" s="56">
        <v>0</v>
      </c>
      <c r="J32" s="72">
        <f>E32*F32*H32</f>
        <v>65880</v>
      </c>
      <c r="K32" s="56"/>
      <c r="L32" s="72">
        <f>E32*G32*H32</f>
        <v>58560</v>
      </c>
      <c r="M32" s="101">
        <f>I32+J32+K32+L32</f>
        <v>124440</v>
      </c>
    </row>
    <row r="33" spans="1:13" s="10" customFormat="1" ht="27" customHeight="1" thickBot="1">
      <c r="A33" s="24">
        <v>7</v>
      </c>
      <c r="B33" s="66" t="s">
        <v>52</v>
      </c>
      <c r="C33" s="45"/>
      <c r="D33" s="45"/>
      <c r="E33" s="45"/>
      <c r="F33" s="45"/>
      <c r="G33" s="46"/>
      <c r="H33" s="46"/>
      <c r="I33" s="56"/>
      <c r="J33" s="56"/>
      <c r="K33" s="56"/>
      <c r="L33" s="56"/>
      <c r="M33" s="101"/>
    </row>
    <row r="34" spans="1:13" s="11" customFormat="1" ht="27" customHeight="1" thickBot="1">
      <c r="A34" s="13">
        <v>1</v>
      </c>
      <c r="B34" s="68" t="s">
        <v>19</v>
      </c>
      <c r="C34" s="32">
        <v>301</v>
      </c>
      <c r="D34" s="32">
        <v>45</v>
      </c>
      <c r="E34" s="32">
        <f aca="true" t="shared" si="1" ref="E34:E53">C34+D34</f>
        <v>346</v>
      </c>
      <c r="F34" s="32"/>
      <c r="G34" s="33"/>
      <c r="H34" s="33"/>
      <c r="I34" s="34"/>
      <c r="J34" s="34"/>
      <c r="K34" s="34"/>
      <c r="L34" s="34"/>
      <c r="M34" s="98"/>
    </row>
    <row r="35" spans="1:13" s="10" customFormat="1" ht="27" customHeight="1" thickBot="1">
      <c r="A35" s="24"/>
      <c r="B35" s="74" t="s">
        <v>39</v>
      </c>
      <c r="C35" s="45">
        <f>SUM(C34)</f>
        <v>301</v>
      </c>
      <c r="D35" s="45">
        <v>45</v>
      </c>
      <c r="E35" s="45">
        <f t="shared" si="1"/>
        <v>346</v>
      </c>
      <c r="F35" s="45">
        <v>90</v>
      </c>
      <c r="G35" s="46">
        <v>80</v>
      </c>
      <c r="H35" s="46">
        <v>12</v>
      </c>
      <c r="I35" s="56">
        <v>0</v>
      </c>
      <c r="J35" s="56">
        <f>E35*F35*H35</f>
        <v>373680</v>
      </c>
      <c r="K35" s="56"/>
      <c r="L35" s="56">
        <f>E35*G35*H35</f>
        <v>332160</v>
      </c>
      <c r="M35" s="101">
        <f>I35+J35+K35+L35</f>
        <v>705840</v>
      </c>
    </row>
    <row r="36" spans="1:13" s="10" customFormat="1" ht="27" customHeight="1" thickBot="1">
      <c r="A36" s="20">
        <v>8</v>
      </c>
      <c r="B36" s="66" t="s">
        <v>54</v>
      </c>
      <c r="C36" s="45"/>
      <c r="D36" s="45"/>
      <c r="E36" s="45"/>
      <c r="F36" s="45"/>
      <c r="G36" s="46"/>
      <c r="H36" s="46"/>
      <c r="I36" s="56"/>
      <c r="J36" s="56"/>
      <c r="K36" s="56"/>
      <c r="L36" s="56"/>
      <c r="M36" s="101"/>
    </row>
    <row r="37" spans="1:13" s="10" customFormat="1" ht="27" customHeight="1" thickBot="1">
      <c r="A37" s="13">
        <v>1</v>
      </c>
      <c r="B37" s="68" t="s">
        <v>21</v>
      </c>
      <c r="C37" s="32">
        <v>116</v>
      </c>
      <c r="D37" s="32">
        <v>27</v>
      </c>
      <c r="E37" s="32">
        <f t="shared" si="1"/>
        <v>143</v>
      </c>
      <c r="F37" s="32"/>
      <c r="G37" s="33"/>
      <c r="H37" s="33"/>
      <c r="I37" s="34"/>
      <c r="J37" s="34"/>
      <c r="K37" s="34"/>
      <c r="L37" s="34"/>
      <c r="M37" s="98"/>
    </row>
    <row r="38" spans="1:13" s="10" customFormat="1" ht="27" customHeight="1" thickBot="1">
      <c r="A38" s="24"/>
      <c r="B38" s="74" t="s">
        <v>39</v>
      </c>
      <c r="C38" s="45">
        <f>SUM(C37)</f>
        <v>116</v>
      </c>
      <c r="D38" s="45">
        <f>SUM(D37)</f>
        <v>27</v>
      </c>
      <c r="E38" s="45">
        <f t="shared" si="1"/>
        <v>143</v>
      </c>
      <c r="F38" s="45">
        <v>90</v>
      </c>
      <c r="G38" s="46">
        <v>80</v>
      </c>
      <c r="H38" s="46">
        <v>12</v>
      </c>
      <c r="I38" s="56">
        <v>0</v>
      </c>
      <c r="J38" s="56">
        <f>E38*F38*H38</f>
        <v>154440</v>
      </c>
      <c r="K38" s="56"/>
      <c r="L38" s="56">
        <f>E38*G38*H38</f>
        <v>137280</v>
      </c>
      <c r="M38" s="101">
        <f>I38+J38+K38+L38</f>
        <v>291720</v>
      </c>
    </row>
    <row r="39" spans="1:13" s="10" customFormat="1" ht="27" customHeight="1" thickBot="1">
      <c r="A39" s="25">
        <v>9</v>
      </c>
      <c r="B39" s="66" t="s">
        <v>55</v>
      </c>
      <c r="C39" s="75"/>
      <c r="D39" s="75"/>
      <c r="E39" s="45"/>
      <c r="F39" s="45"/>
      <c r="G39" s="76"/>
      <c r="H39" s="76"/>
      <c r="I39" s="77"/>
      <c r="J39" s="77"/>
      <c r="K39" s="77"/>
      <c r="L39" s="56"/>
      <c r="M39" s="101"/>
    </row>
    <row r="40" spans="1:13" s="10" customFormat="1" ht="27" customHeight="1" thickBot="1">
      <c r="A40" s="13">
        <v>1</v>
      </c>
      <c r="B40" s="68" t="s">
        <v>22</v>
      </c>
      <c r="C40" s="32">
        <v>114</v>
      </c>
      <c r="D40" s="32">
        <v>7</v>
      </c>
      <c r="E40" s="32">
        <f t="shared" si="1"/>
        <v>121</v>
      </c>
      <c r="F40" s="32"/>
      <c r="G40" s="33"/>
      <c r="H40" s="33"/>
      <c r="I40" s="34"/>
      <c r="J40" s="34"/>
      <c r="K40" s="34"/>
      <c r="L40" s="34"/>
      <c r="M40" s="98"/>
    </row>
    <row r="41" spans="1:13" s="10" customFormat="1" ht="27" customHeight="1" thickBot="1">
      <c r="A41" s="20"/>
      <c r="B41" s="55" t="s">
        <v>39</v>
      </c>
      <c r="C41" s="45">
        <f>SUM(C40)</f>
        <v>114</v>
      </c>
      <c r="D41" s="45">
        <f>SUM(D40)</f>
        <v>7</v>
      </c>
      <c r="E41" s="45">
        <f t="shared" si="1"/>
        <v>121</v>
      </c>
      <c r="F41" s="45">
        <v>90</v>
      </c>
      <c r="G41" s="46">
        <v>80</v>
      </c>
      <c r="H41" s="46">
        <v>12</v>
      </c>
      <c r="I41" s="56">
        <v>0</v>
      </c>
      <c r="J41" s="72">
        <f>E41*F41*H41</f>
        <v>130680</v>
      </c>
      <c r="K41" s="56"/>
      <c r="L41" s="72">
        <f>E41*G41*H41</f>
        <v>116160</v>
      </c>
      <c r="M41" s="101">
        <f>I41+J41+K41+L41</f>
        <v>246840</v>
      </c>
    </row>
    <row r="42" spans="1:13" s="10" customFormat="1" ht="27" customHeight="1" thickBot="1">
      <c r="A42" s="20">
        <v>10</v>
      </c>
      <c r="B42" s="44" t="s">
        <v>56</v>
      </c>
      <c r="C42" s="45"/>
      <c r="D42" s="45"/>
      <c r="E42" s="45"/>
      <c r="F42" s="45"/>
      <c r="G42" s="46"/>
      <c r="H42" s="46"/>
      <c r="I42" s="56"/>
      <c r="J42" s="56"/>
      <c r="K42" s="56"/>
      <c r="L42" s="56"/>
      <c r="M42" s="101"/>
    </row>
    <row r="43" spans="1:13" s="10" customFormat="1" ht="27" customHeight="1" thickBot="1">
      <c r="A43" s="13">
        <v>1</v>
      </c>
      <c r="B43" s="68" t="s">
        <v>26</v>
      </c>
      <c r="C43" s="32">
        <v>381</v>
      </c>
      <c r="D43" s="32">
        <v>6</v>
      </c>
      <c r="E43" s="32">
        <f t="shared" si="1"/>
        <v>387</v>
      </c>
      <c r="F43" s="32"/>
      <c r="G43" s="33"/>
      <c r="H43" s="33"/>
      <c r="I43" s="34"/>
      <c r="J43" s="34"/>
      <c r="K43" s="34"/>
      <c r="L43" s="34"/>
      <c r="M43" s="98"/>
    </row>
    <row r="44" spans="1:13" s="10" customFormat="1" ht="27" customHeight="1" thickBot="1">
      <c r="A44" s="20"/>
      <c r="B44" s="55" t="s">
        <v>39</v>
      </c>
      <c r="C44" s="45">
        <f>SUM(C43)</f>
        <v>381</v>
      </c>
      <c r="D44" s="45">
        <f>SUM(D43)</f>
        <v>6</v>
      </c>
      <c r="E44" s="45">
        <f t="shared" si="1"/>
        <v>387</v>
      </c>
      <c r="F44" s="45">
        <v>90</v>
      </c>
      <c r="G44" s="46">
        <v>80</v>
      </c>
      <c r="H44" s="46">
        <v>12</v>
      </c>
      <c r="I44" s="56">
        <v>0</v>
      </c>
      <c r="J44" s="72">
        <f>E44*F44*H44</f>
        <v>417960</v>
      </c>
      <c r="K44" s="56"/>
      <c r="L44" s="72">
        <f>E44*G44*H44</f>
        <v>371520</v>
      </c>
      <c r="M44" s="101">
        <f>I44+J44+K44+L44</f>
        <v>789480</v>
      </c>
    </row>
    <row r="45" spans="1:13" s="10" customFormat="1" ht="27" customHeight="1" thickBot="1">
      <c r="A45" s="20">
        <v>11</v>
      </c>
      <c r="B45" s="44" t="s">
        <v>57</v>
      </c>
      <c r="C45" s="45"/>
      <c r="D45" s="45"/>
      <c r="E45" s="45">
        <f t="shared" si="1"/>
        <v>0</v>
      </c>
      <c r="F45" s="45"/>
      <c r="G45" s="46"/>
      <c r="H45" s="46"/>
      <c r="I45" s="56"/>
      <c r="J45" s="56"/>
      <c r="K45" s="56"/>
      <c r="L45" s="56"/>
      <c r="M45" s="101"/>
    </row>
    <row r="46" spans="1:13" s="10" customFormat="1" ht="27" customHeight="1" thickBot="1">
      <c r="A46" s="13">
        <v>1</v>
      </c>
      <c r="B46" s="68" t="s">
        <v>27</v>
      </c>
      <c r="C46" s="32">
        <v>62</v>
      </c>
      <c r="D46" s="32">
        <v>20</v>
      </c>
      <c r="E46" s="32">
        <f t="shared" si="1"/>
        <v>82</v>
      </c>
      <c r="F46" s="32"/>
      <c r="G46" s="33"/>
      <c r="H46" s="33"/>
      <c r="I46" s="34"/>
      <c r="J46" s="34"/>
      <c r="K46" s="34"/>
      <c r="L46" s="34"/>
      <c r="M46" s="98"/>
    </row>
    <row r="47" spans="1:13" s="10" customFormat="1" ht="27" customHeight="1" thickBot="1">
      <c r="A47" s="24"/>
      <c r="B47" s="74" t="s">
        <v>39</v>
      </c>
      <c r="C47" s="45">
        <f>SUM(C46)</f>
        <v>62</v>
      </c>
      <c r="D47" s="45">
        <v>20</v>
      </c>
      <c r="E47" s="45">
        <f t="shared" si="1"/>
        <v>82</v>
      </c>
      <c r="F47" s="45">
        <v>90</v>
      </c>
      <c r="G47" s="46">
        <v>80</v>
      </c>
      <c r="H47" s="46">
        <v>12</v>
      </c>
      <c r="I47" s="56">
        <v>0</v>
      </c>
      <c r="J47" s="56">
        <f>E47*F47*H47</f>
        <v>88560</v>
      </c>
      <c r="K47" s="56"/>
      <c r="L47" s="56">
        <f>E47*G47*H47</f>
        <v>78720</v>
      </c>
      <c r="M47" s="101">
        <f>I47+J47+K47+L47</f>
        <v>167280</v>
      </c>
    </row>
    <row r="48" spans="1:13" s="10" customFormat="1" ht="27" customHeight="1" thickBot="1">
      <c r="A48" s="13">
        <v>12</v>
      </c>
      <c r="B48" s="47" t="s">
        <v>58</v>
      </c>
      <c r="C48" s="32"/>
      <c r="D48" s="32"/>
      <c r="E48" s="32">
        <f t="shared" si="1"/>
        <v>0</v>
      </c>
      <c r="F48" s="32"/>
      <c r="G48" s="33"/>
      <c r="H48" s="33"/>
      <c r="I48" s="34"/>
      <c r="J48" s="34"/>
      <c r="K48" s="34"/>
      <c r="L48" s="34"/>
      <c r="M48" s="105"/>
    </row>
    <row r="49" spans="1:13" s="10" customFormat="1" ht="27" customHeight="1" thickBot="1">
      <c r="A49" s="16">
        <v>1</v>
      </c>
      <c r="B49" s="69" t="s">
        <v>28</v>
      </c>
      <c r="C49" s="70">
        <v>133</v>
      </c>
      <c r="D49" s="70"/>
      <c r="E49" s="70">
        <f t="shared" si="1"/>
        <v>133</v>
      </c>
      <c r="F49" s="70"/>
      <c r="G49" s="71"/>
      <c r="H49" s="71"/>
      <c r="I49" s="72"/>
      <c r="J49" s="72"/>
      <c r="K49" s="72"/>
      <c r="L49" s="72"/>
      <c r="M49" s="100"/>
    </row>
    <row r="50" spans="1:13" s="10" customFormat="1" ht="27" customHeight="1" thickBot="1">
      <c r="A50" s="20"/>
      <c r="B50" s="55" t="s">
        <v>39</v>
      </c>
      <c r="C50" s="45">
        <f>SUM(C49)</f>
        <v>133</v>
      </c>
      <c r="D50" s="45"/>
      <c r="E50" s="45">
        <f t="shared" si="1"/>
        <v>133</v>
      </c>
      <c r="F50" s="45">
        <v>90</v>
      </c>
      <c r="G50" s="46">
        <v>80</v>
      </c>
      <c r="H50" s="46">
        <v>12</v>
      </c>
      <c r="I50" s="56">
        <v>0</v>
      </c>
      <c r="J50" s="56">
        <f>E50*F50*H50</f>
        <v>143640</v>
      </c>
      <c r="K50" s="56"/>
      <c r="L50" s="56">
        <f>E50*G50*H50</f>
        <v>127680</v>
      </c>
      <c r="M50" s="101">
        <f>I50+J50+K50+L50</f>
        <v>271320</v>
      </c>
    </row>
    <row r="51" spans="1:13" s="10" customFormat="1" ht="27" customHeight="1" thickBot="1">
      <c r="A51" s="13">
        <v>13</v>
      </c>
      <c r="B51" s="31" t="s">
        <v>61</v>
      </c>
      <c r="C51" s="32"/>
      <c r="D51" s="32"/>
      <c r="E51" s="32">
        <f t="shared" si="1"/>
        <v>0</v>
      </c>
      <c r="F51" s="32"/>
      <c r="G51" s="33"/>
      <c r="H51" s="33"/>
      <c r="I51" s="34"/>
      <c r="J51" s="34"/>
      <c r="K51" s="34"/>
      <c r="L51" s="34"/>
      <c r="M51" s="98"/>
    </row>
    <row r="52" spans="1:13" s="10" customFormat="1" ht="27" customHeight="1" thickBot="1">
      <c r="A52" s="20">
        <v>1</v>
      </c>
      <c r="B52" s="55" t="s">
        <v>35</v>
      </c>
      <c r="C52" s="45">
        <v>80</v>
      </c>
      <c r="D52" s="45"/>
      <c r="E52" s="45">
        <f t="shared" si="1"/>
        <v>80</v>
      </c>
      <c r="F52" s="45"/>
      <c r="G52" s="46"/>
      <c r="H52" s="46"/>
      <c r="I52" s="56"/>
      <c r="J52" s="56"/>
      <c r="K52" s="56"/>
      <c r="L52" s="56"/>
      <c r="M52" s="101"/>
    </row>
    <row r="53" spans="1:13" s="10" customFormat="1" ht="27" customHeight="1" thickBot="1">
      <c r="A53" s="20"/>
      <c r="B53" s="55" t="s">
        <v>39</v>
      </c>
      <c r="C53" s="45">
        <f>SUM(C52)</f>
        <v>80</v>
      </c>
      <c r="D53" s="45"/>
      <c r="E53" s="45">
        <f t="shared" si="1"/>
        <v>80</v>
      </c>
      <c r="F53" s="45">
        <v>90</v>
      </c>
      <c r="G53" s="46">
        <v>80</v>
      </c>
      <c r="H53" s="46">
        <v>12</v>
      </c>
      <c r="I53" s="56">
        <v>0</v>
      </c>
      <c r="J53" s="56">
        <f>E53*F53*H53</f>
        <v>86400</v>
      </c>
      <c r="K53" s="56"/>
      <c r="L53" s="56">
        <f>E53*G53*H53</f>
        <v>76800</v>
      </c>
      <c r="M53" s="101">
        <f>I53+J53+K53+L53</f>
        <v>163200</v>
      </c>
    </row>
    <row r="54" spans="1:13" s="10" customFormat="1" ht="36.75" customHeight="1" thickBot="1">
      <c r="A54" s="2"/>
      <c r="B54" s="78" t="s">
        <v>38</v>
      </c>
      <c r="C54" s="79"/>
      <c r="D54" s="79"/>
      <c r="E54" s="79"/>
      <c r="F54" s="79"/>
      <c r="G54" s="80"/>
      <c r="H54" s="80"/>
      <c r="I54" s="80"/>
      <c r="J54" s="80">
        <f>SUM(J9:J53)</f>
        <v>2403000</v>
      </c>
      <c r="K54" s="80">
        <f>SUM(K9:K53)</f>
        <v>0</v>
      </c>
      <c r="L54" s="80">
        <f>SUM(L9:L53)</f>
        <v>2136000</v>
      </c>
      <c r="M54" s="90">
        <f>SUM(M9:M53)</f>
        <v>4539000</v>
      </c>
    </row>
    <row r="55" spans="1:13" s="3" customFormat="1" ht="30" customHeight="1">
      <c r="A55" s="119" t="s">
        <v>34</v>
      </c>
      <c r="B55" s="121" t="s">
        <v>0</v>
      </c>
      <c r="C55" s="112" t="s">
        <v>68</v>
      </c>
      <c r="D55" s="112" t="s">
        <v>66</v>
      </c>
      <c r="E55" s="112" t="s">
        <v>33</v>
      </c>
      <c r="F55" s="112" t="s">
        <v>69</v>
      </c>
      <c r="G55" s="112" t="s">
        <v>70</v>
      </c>
      <c r="H55" s="112" t="s">
        <v>65</v>
      </c>
      <c r="I55" s="114" t="s">
        <v>78</v>
      </c>
      <c r="J55" s="115"/>
      <c r="K55" s="115"/>
      <c r="L55" s="116"/>
      <c r="M55" s="117" t="s">
        <v>80</v>
      </c>
    </row>
    <row r="56" spans="1:22" s="3" customFormat="1" ht="96" customHeight="1" thickBot="1">
      <c r="A56" s="120"/>
      <c r="B56" s="122"/>
      <c r="C56" s="113"/>
      <c r="D56" s="113"/>
      <c r="E56" s="113"/>
      <c r="F56" s="113"/>
      <c r="G56" s="113"/>
      <c r="H56" s="113"/>
      <c r="I56" s="110" t="s">
        <v>67</v>
      </c>
      <c r="J56" s="111"/>
      <c r="K56" s="110" t="s">
        <v>79</v>
      </c>
      <c r="L56" s="111"/>
      <c r="M56" s="118"/>
      <c r="N56" s="4"/>
      <c r="O56" s="4"/>
      <c r="P56" s="4"/>
      <c r="Q56" s="4"/>
      <c r="R56" s="4"/>
      <c r="S56" s="4"/>
      <c r="T56" s="4"/>
      <c r="U56" s="4"/>
      <c r="V56" s="4"/>
    </row>
    <row r="57" spans="1:22" ht="76.5" customHeight="1" thickBot="1">
      <c r="A57" s="120"/>
      <c r="B57" s="122"/>
      <c r="C57" s="113"/>
      <c r="D57" s="113"/>
      <c r="E57" s="113"/>
      <c r="F57" s="113"/>
      <c r="G57" s="113"/>
      <c r="H57" s="113"/>
      <c r="I57" s="7" t="s">
        <v>71</v>
      </c>
      <c r="J57" s="7" t="s">
        <v>72</v>
      </c>
      <c r="K57" s="7" t="s">
        <v>71</v>
      </c>
      <c r="L57" s="7" t="s">
        <v>72</v>
      </c>
      <c r="M57" s="118"/>
      <c r="N57" s="1"/>
      <c r="O57" s="1"/>
      <c r="P57" s="1"/>
      <c r="Q57" s="1"/>
      <c r="R57" s="1"/>
      <c r="S57" s="1"/>
      <c r="T57" s="1"/>
      <c r="U57" s="1"/>
      <c r="V57" s="1"/>
    </row>
    <row r="58" spans="1:13" s="10" customFormat="1" ht="12.75" customHeight="1">
      <c r="A58" s="128" t="s">
        <v>81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30"/>
    </row>
    <row r="59" spans="1:22" s="10" customFormat="1" ht="11.25" customHeight="1" thickBot="1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3"/>
      <c r="N59" s="9"/>
      <c r="O59" s="9"/>
      <c r="P59" s="9"/>
      <c r="Q59" s="9"/>
      <c r="R59" s="9"/>
      <c r="S59" s="9"/>
      <c r="T59" s="9"/>
      <c r="U59" s="9"/>
      <c r="V59" s="9"/>
    </row>
    <row r="60" spans="1:22" s="10" customFormat="1" ht="74.25" customHeight="1" hidden="1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6"/>
      <c r="N60" s="9"/>
      <c r="O60" s="9"/>
      <c r="P60" s="9"/>
      <c r="Q60" s="9"/>
      <c r="R60" s="9"/>
      <c r="S60" s="9"/>
      <c r="T60" s="9"/>
      <c r="U60" s="9"/>
      <c r="V60" s="9"/>
    </row>
    <row r="61" spans="1:13" s="10" customFormat="1" ht="37.5" customHeight="1" thickBot="1">
      <c r="A61" s="81">
        <v>1</v>
      </c>
      <c r="B61" s="82" t="s">
        <v>41</v>
      </c>
      <c r="C61" s="45"/>
      <c r="D61" s="45"/>
      <c r="E61" s="45">
        <f>C61+D61</f>
        <v>0</v>
      </c>
      <c r="F61" s="45"/>
      <c r="G61" s="46"/>
      <c r="H61" s="46"/>
      <c r="I61" s="56"/>
      <c r="J61" s="56"/>
      <c r="K61" s="56"/>
      <c r="L61" s="56"/>
      <c r="M61" s="101"/>
    </row>
    <row r="62" spans="1:13" s="10" customFormat="1" ht="37.5" customHeight="1" thickBot="1">
      <c r="A62" s="83">
        <v>1</v>
      </c>
      <c r="B62" s="68" t="s">
        <v>12</v>
      </c>
      <c r="C62" s="32">
        <v>29</v>
      </c>
      <c r="D62" s="32">
        <v>3</v>
      </c>
      <c r="E62" s="32">
        <f>C62+D62</f>
        <v>32</v>
      </c>
      <c r="F62" s="32"/>
      <c r="G62" s="33"/>
      <c r="H62" s="33"/>
      <c r="I62" s="34"/>
      <c r="J62" s="34"/>
      <c r="K62" s="34"/>
      <c r="L62" s="34"/>
      <c r="M62" s="98"/>
    </row>
    <row r="63" spans="1:13" s="10" customFormat="1" ht="37.5" customHeight="1" thickBot="1">
      <c r="A63" s="84"/>
      <c r="B63" s="55" t="s">
        <v>39</v>
      </c>
      <c r="C63" s="45">
        <f>SUM(C62:C62)</f>
        <v>29</v>
      </c>
      <c r="D63" s="45">
        <v>3</v>
      </c>
      <c r="E63" s="45">
        <f>C63+D63</f>
        <v>32</v>
      </c>
      <c r="F63" s="45">
        <v>90</v>
      </c>
      <c r="G63" s="46">
        <v>80</v>
      </c>
      <c r="H63" s="46">
        <v>12</v>
      </c>
      <c r="I63" s="56">
        <v>17280</v>
      </c>
      <c r="J63" s="56">
        <v>17280</v>
      </c>
      <c r="K63" s="56">
        <v>15360</v>
      </c>
      <c r="L63" s="56">
        <v>15360</v>
      </c>
      <c r="M63" s="101">
        <f>I63+J63+K63+L63</f>
        <v>65280</v>
      </c>
    </row>
    <row r="64" spans="1:13" s="10" customFormat="1" ht="37.5" customHeight="1" thickBot="1">
      <c r="A64" s="84">
        <v>2</v>
      </c>
      <c r="B64" s="44" t="s">
        <v>45</v>
      </c>
      <c r="C64" s="45"/>
      <c r="D64" s="45"/>
      <c r="E64" s="45"/>
      <c r="F64" s="45"/>
      <c r="G64" s="46"/>
      <c r="H64" s="46"/>
      <c r="I64" s="56"/>
      <c r="J64" s="56"/>
      <c r="K64" s="56"/>
      <c r="L64" s="56"/>
      <c r="M64" s="101"/>
    </row>
    <row r="65" spans="1:13" s="10" customFormat="1" ht="37.5" customHeight="1">
      <c r="A65" s="85">
        <v>1</v>
      </c>
      <c r="B65" s="48" t="s">
        <v>6</v>
      </c>
      <c r="C65" s="36">
        <v>51</v>
      </c>
      <c r="D65" s="36">
        <v>13</v>
      </c>
      <c r="E65" s="36">
        <f>C65+D65</f>
        <v>64</v>
      </c>
      <c r="F65" s="36">
        <v>90</v>
      </c>
      <c r="G65" s="37">
        <v>80</v>
      </c>
      <c r="H65" s="37">
        <v>12</v>
      </c>
      <c r="I65" s="38">
        <v>34560</v>
      </c>
      <c r="J65" s="38">
        <v>34560</v>
      </c>
      <c r="K65" s="38">
        <v>30720</v>
      </c>
      <c r="L65" s="38">
        <v>30720</v>
      </c>
      <c r="M65" s="99">
        <f>I65+J65+K65+L65</f>
        <v>130560</v>
      </c>
    </row>
    <row r="66" spans="1:13" s="10" customFormat="1" ht="37.5" customHeight="1">
      <c r="A66" s="86">
        <v>2</v>
      </c>
      <c r="B66" s="49" t="s">
        <v>24</v>
      </c>
      <c r="C66" s="50">
        <v>37</v>
      </c>
      <c r="D66" s="50">
        <v>12</v>
      </c>
      <c r="E66" s="50">
        <f>C66+D66</f>
        <v>49</v>
      </c>
      <c r="F66" s="50">
        <v>90</v>
      </c>
      <c r="G66" s="51">
        <v>80</v>
      </c>
      <c r="H66" s="51">
        <v>12</v>
      </c>
      <c r="I66" s="73">
        <v>26460</v>
      </c>
      <c r="J66" s="73">
        <v>26460</v>
      </c>
      <c r="K66" s="73">
        <v>23520</v>
      </c>
      <c r="L66" s="73">
        <v>23520</v>
      </c>
      <c r="M66" s="102">
        <f>I66+J66+K66+L66</f>
        <v>99960</v>
      </c>
    </row>
    <row r="67" spans="1:13" s="10" customFormat="1" ht="37.5" customHeight="1" thickBot="1">
      <c r="A67" s="83">
        <v>3</v>
      </c>
      <c r="B67" s="65" t="s">
        <v>37</v>
      </c>
      <c r="C67" s="40">
        <v>20</v>
      </c>
      <c r="D67" s="40"/>
      <c r="E67" s="40">
        <v>20</v>
      </c>
      <c r="F67" s="40">
        <v>115</v>
      </c>
      <c r="G67" s="41">
        <v>115</v>
      </c>
      <c r="H67" s="41">
        <v>20</v>
      </c>
      <c r="I67" s="42">
        <v>0</v>
      </c>
      <c r="J67" s="42">
        <v>27600</v>
      </c>
      <c r="K67" s="42">
        <v>0</v>
      </c>
      <c r="L67" s="42">
        <v>27600</v>
      </c>
      <c r="M67" s="100">
        <f>J67+L67</f>
        <v>55200</v>
      </c>
    </row>
    <row r="68" spans="1:13" s="10" customFormat="1" ht="46.5" customHeight="1" thickBot="1">
      <c r="A68" s="84">
        <v>3</v>
      </c>
      <c r="B68" s="44" t="s">
        <v>47</v>
      </c>
      <c r="C68" s="45"/>
      <c r="D68" s="45"/>
      <c r="E68" s="45"/>
      <c r="F68" s="45"/>
      <c r="G68" s="46"/>
      <c r="H68" s="46"/>
      <c r="I68" s="56"/>
      <c r="J68" s="56"/>
      <c r="K68" s="56"/>
      <c r="L68" s="56"/>
      <c r="M68" s="101"/>
    </row>
    <row r="69" spans="1:13" s="10" customFormat="1" ht="37.5" customHeight="1" thickBot="1">
      <c r="A69" s="87">
        <v>1</v>
      </c>
      <c r="B69" s="68" t="s">
        <v>9</v>
      </c>
      <c r="C69" s="32">
        <v>35</v>
      </c>
      <c r="D69" s="32">
        <v>1</v>
      </c>
      <c r="E69" s="32">
        <v>36</v>
      </c>
      <c r="F69" s="32"/>
      <c r="G69" s="33"/>
      <c r="H69" s="33"/>
      <c r="I69" s="34"/>
      <c r="J69" s="34"/>
      <c r="K69" s="34"/>
      <c r="L69" s="34"/>
      <c r="M69" s="98"/>
    </row>
    <row r="70" spans="1:13" s="10" customFormat="1" ht="37.5" customHeight="1" thickBot="1">
      <c r="A70" s="84"/>
      <c r="B70" s="55" t="s">
        <v>39</v>
      </c>
      <c r="C70" s="45">
        <v>35</v>
      </c>
      <c r="D70" s="45">
        <v>1</v>
      </c>
      <c r="E70" s="45">
        <f>C70+D70</f>
        <v>36</v>
      </c>
      <c r="F70" s="45">
        <v>90</v>
      </c>
      <c r="G70" s="46">
        <v>80</v>
      </c>
      <c r="H70" s="46">
        <v>12</v>
      </c>
      <c r="I70" s="56">
        <v>19440</v>
      </c>
      <c r="J70" s="56">
        <v>19440</v>
      </c>
      <c r="K70" s="56">
        <v>17280</v>
      </c>
      <c r="L70" s="56">
        <v>17280</v>
      </c>
      <c r="M70" s="101">
        <f>I70+J70+K70+L70</f>
        <v>73440</v>
      </c>
    </row>
    <row r="71" spans="1:13" s="10" customFormat="1" ht="43.5" customHeight="1" thickBot="1">
      <c r="A71" s="84">
        <v>4</v>
      </c>
      <c r="B71" s="44" t="s">
        <v>49</v>
      </c>
      <c r="C71" s="45"/>
      <c r="D71" s="45"/>
      <c r="E71" s="45"/>
      <c r="F71" s="45"/>
      <c r="G71" s="46"/>
      <c r="H71" s="46"/>
      <c r="I71" s="56"/>
      <c r="J71" s="56"/>
      <c r="K71" s="56"/>
      <c r="L71" s="56"/>
      <c r="M71" s="101"/>
    </row>
    <row r="72" spans="1:13" s="10" customFormat="1" ht="37.5" customHeight="1" thickBot="1">
      <c r="A72" s="87">
        <v>1</v>
      </c>
      <c r="B72" s="68" t="s">
        <v>11</v>
      </c>
      <c r="C72" s="32">
        <v>61</v>
      </c>
      <c r="D72" s="32">
        <v>2</v>
      </c>
      <c r="E72" s="32">
        <v>63</v>
      </c>
      <c r="F72" s="32"/>
      <c r="G72" s="33"/>
      <c r="H72" s="33"/>
      <c r="I72" s="34"/>
      <c r="J72" s="34"/>
      <c r="K72" s="34"/>
      <c r="L72" s="34"/>
      <c r="M72" s="98"/>
    </row>
    <row r="73" spans="1:13" s="10" customFormat="1" ht="37.5" customHeight="1" thickBot="1">
      <c r="A73" s="84"/>
      <c r="B73" s="55" t="s">
        <v>39</v>
      </c>
      <c r="C73" s="45">
        <f>SUM(C72)</f>
        <v>61</v>
      </c>
      <c r="D73" s="45">
        <v>2</v>
      </c>
      <c r="E73" s="45">
        <f aca="true" t="shared" si="2" ref="E73:E82">C73+D73</f>
        <v>63</v>
      </c>
      <c r="F73" s="45">
        <v>90</v>
      </c>
      <c r="G73" s="46">
        <v>80</v>
      </c>
      <c r="H73" s="46">
        <v>12</v>
      </c>
      <c r="I73" s="56">
        <v>34020</v>
      </c>
      <c r="J73" s="56">
        <v>34020</v>
      </c>
      <c r="K73" s="56">
        <v>30240</v>
      </c>
      <c r="L73" s="56">
        <v>30240</v>
      </c>
      <c r="M73" s="101">
        <f>I73+J73+K73+L73</f>
        <v>128520</v>
      </c>
    </row>
    <row r="74" spans="1:13" s="10" customFormat="1" ht="37.5" customHeight="1" thickBot="1">
      <c r="A74" s="84">
        <v>5</v>
      </c>
      <c r="B74" s="44" t="s">
        <v>51</v>
      </c>
      <c r="C74" s="45"/>
      <c r="D74" s="45"/>
      <c r="E74" s="45"/>
      <c r="F74" s="45"/>
      <c r="G74" s="46"/>
      <c r="H74" s="46"/>
      <c r="I74" s="56"/>
      <c r="J74" s="56"/>
      <c r="K74" s="56"/>
      <c r="L74" s="56"/>
      <c r="M74" s="101"/>
    </row>
    <row r="75" spans="1:13" s="10" customFormat="1" ht="37.5" customHeight="1" thickBot="1">
      <c r="A75" s="87">
        <v>1</v>
      </c>
      <c r="B75" s="68" t="s">
        <v>15</v>
      </c>
      <c r="C75" s="32">
        <v>36</v>
      </c>
      <c r="D75" s="32">
        <v>15</v>
      </c>
      <c r="E75" s="32">
        <f t="shared" si="2"/>
        <v>51</v>
      </c>
      <c r="F75" s="32"/>
      <c r="G75" s="33"/>
      <c r="H75" s="33"/>
      <c r="I75" s="34"/>
      <c r="J75" s="34"/>
      <c r="K75" s="34"/>
      <c r="L75" s="34"/>
      <c r="M75" s="98"/>
    </row>
    <row r="76" spans="1:13" s="10" customFormat="1" ht="37.5" customHeight="1" thickBot="1">
      <c r="A76" s="84"/>
      <c r="B76" s="55" t="s">
        <v>39</v>
      </c>
      <c r="C76" s="45">
        <f>SUM(C75)</f>
        <v>36</v>
      </c>
      <c r="D76" s="45">
        <v>15</v>
      </c>
      <c r="E76" s="45">
        <f t="shared" si="2"/>
        <v>51</v>
      </c>
      <c r="F76" s="45">
        <v>90</v>
      </c>
      <c r="G76" s="46">
        <v>80</v>
      </c>
      <c r="H76" s="46">
        <v>12</v>
      </c>
      <c r="I76" s="56">
        <v>27540</v>
      </c>
      <c r="J76" s="56">
        <v>27540</v>
      </c>
      <c r="K76" s="56">
        <v>24480</v>
      </c>
      <c r="L76" s="56">
        <v>24480</v>
      </c>
      <c r="M76" s="101">
        <f>I76+J76+K76+L76</f>
        <v>104040</v>
      </c>
    </row>
    <row r="77" spans="1:13" s="10" customFormat="1" ht="37.5" customHeight="1" thickBot="1">
      <c r="A77" s="87">
        <v>6</v>
      </c>
      <c r="B77" s="47" t="s">
        <v>53</v>
      </c>
      <c r="C77" s="32"/>
      <c r="D77" s="32"/>
      <c r="E77" s="32"/>
      <c r="F77" s="32"/>
      <c r="G77" s="33"/>
      <c r="H77" s="33"/>
      <c r="I77" s="34"/>
      <c r="J77" s="34"/>
      <c r="K77" s="34"/>
      <c r="L77" s="34"/>
      <c r="M77" s="98"/>
    </row>
    <row r="78" spans="1:13" s="10" customFormat="1" ht="37.5" customHeight="1" thickBot="1">
      <c r="A78" s="88">
        <v>1</v>
      </c>
      <c r="B78" s="69" t="s">
        <v>20</v>
      </c>
      <c r="C78" s="70">
        <v>80</v>
      </c>
      <c r="D78" s="70"/>
      <c r="E78" s="70">
        <f t="shared" si="2"/>
        <v>80</v>
      </c>
      <c r="F78" s="70"/>
      <c r="G78" s="71"/>
      <c r="H78" s="71"/>
      <c r="I78" s="72"/>
      <c r="J78" s="72"/>
      <c r="K78" s="72"/>
      <c r="L78" s="72"/>
      <c r="M78" s="106"/>
    </row>
    <row r="79" spans="1:13" s="10" customFormat="1" ht="37.5" customHeight="1" thickBot="1">
      <c r="A79" s="84"/>
      <c r="B79" s="55" t="s">
        <v>39</v>
      </c>
      <c r="C79" s="45">
        <f>SUM(C78)</f>
        <v>80</v>
      </c>
      <c r="D79" s="45"/>
      <c r="E79" s="45">
        <f t="shared" si="2"/>
        <v>80</v>
      </c>
      <c r="F79" s="45">
        <v>90</v>
      </c>
      <c r="G79" s="46">
        <v>80</v>
      </c>
      <c r="H79" s="46">
        <v>12</v>
      </c>
      <c r="I79" s="56">
        <v>43200</v>
      </c>
      <c r="J79" s="56">
        <v>43200</v>
      </c>
      <c r="K79" s="56">
        <v>38400</v>
      </c>
      <c r="L79" s="56">
        <v>38400</v>
      </c>
      <c r="M79" s="101">
        <f>I79+J79+K79+L79</f>
        <v>163200</v>
      </c>
    </row>
    <row r="80" spans="1:13" s="10" customFormat="1" ht="37.5" customHeight="1" thickBot="1">
      <c r="A80" s="84">
        <v>7</v>
      </c>
      <c r="B80" s="44" t="s">
        <v>60</v>
      </c>
      <c r="C80" s="45"/>
      <c r="D80" s="45"/>
      <c r="E80" s="45">
        <f t="shared" si="2"/>
        <v>0</v>
      </c>
      <c r="F80" s="45"/>
      <c r="G80" s="46"/>
      <c r="H80" s="46"/>
      <c r="I80" s="56"/>
      <c r="J80" s="56"/>
      <c r="K80" s="56"/>
      <c r="L80" s="56"/>
      <c r="M80" s="101"/>
    </row>
    <row r="81" spans="1:13" s="10" customFormat="1" ht="37.5" customHeight="1" thickBot="1">
      <c r="A81" s="87">
        <v>1</v>
      </c>
      <c r="B81" s="68" t="s">
        <v>31</v>
      </c>
      <c r="C81" s="32">
        <v>110</v>
      </c>
      <c r="D81" s="32">
        <v>23</v>
      </c>
      <c r="E81" s="32">
        <f t="shared" si="2"/>
        <v>133</v>
      </c>
      <c r="F81" s="32"/>
      <c r="G81" s="33"/>
      <c r="H81" s="33"/>
      <c r="I81" s="34"/>
      <c r="J81" s="34"/>
      <c r="K81" s="34"/>
      <c r="L81" s="34"/>
      <c r="M81" s="98"/>
    </row>
    <row r="82" spans="1:13" s="10" customFormat="1" ht="37.5" customHeight="1" thickBot="1">
      <c r="A82" s="84"/>
      <c r="B82" s="55" t="s">
        <v>39</v>
      </c>
      <c r="C82" s="45">
        <f>SUM(C81)</f>
        <v>110</v>
      </c>
      <c r="D82" s="45">
        <f>SUM(D81)</f>
        <v>23</v>
      </c>
      <c r="E82" s="45">
        <f t="shared" si="2"/>
        <v>133</v>
      </c>
      <c r="F82" s="45">
        <v>90</v>
      </c>
      <c r="G82" s="46">
        <v>80</v>
      </c>
      <c r="H82" s="46">
        <v>12</v>
      </c>
      <c r="I82" s="56">
        <v>71820</v>
      </c>
      <c r="J82" s="56">
        <v>71820</v>
      </c>
      <c r="K82" s="56">
        <v>63840</v>
      </c>
      <c r="L82" s="56">
        <v>63840</v>
      </c>
      <c r="M82" s="101">
        <f>I82+J82+K82+L82</f>
        <v>271320</v>
      </c>
    </row>
    <row r="83" spans="1:13" s="10" customFormat="1" ht="37.5" customHeight="1" thickBot="1">
      <c r="A83" s="89"/>
      <c r="B83" s="78" t="s">
        <v>38</v>
      </c>
      <c r="C83" s="79"/>
      <c r="D83" s="79"/>
      <c r="E83" s="79"/>
      <c r="F83" s="79"/>
      <c r="G83" s="80"/>
      <c r="H83" s="80"/>
      <c r="I83" s="80">
        <f>SUM(I61:I82)</f>
        <v>274320</v>
      </c>
      <c r="J83" s="80">
        <f>SUM(J61:J82)</f>
        <v>301920</v>
      </c>
      <c r="K83" s="80">
        <f>SUM(K61:K82)</f>
        <v>243840</v>
      </c>
      <c r="L83" s="80">
        <f>SUM(L61:L82)</f>
        <v>271440</v>
      </c>
      <c r="M83" s="90">
        <f>SUM(M61:M82)</f>
        <v>1091520</v>
      </c>
    </row>
    <row r="84" spans="1:13" s="3" customFormat="1" ht="12.75" customHeight="1">
      <c r="A84" s="142" t="s">
        <v>34</v>
      </c>
      <c r="B84" s="121" t="s">
        <v>0</v>
      </c>
      <c r="C84" s="112" t="s">
        <v>68</v>
      </c>
      <c r="D84" s="112" t="s">
        <v>66</v>
      </c>
      <c r="E84" s="112" t="s">
        <v>33</v>
      </c>
      <c r="F84" s="112" t="s">
        <v>69</v>
      </c>
      <c r="G84" s="112" t="s">
        <v>70</v>
      </c>
      <c r="H84" s="112" t="s">
        <v>65</v>
      </c>
      <c r="I84" s="114" t="s">
        <v>78</v>
      </c>
      <c r="J84" s="115"/>
      <c r="K84" s="115"/>
      <c r="L84" s="116"/>
      <c r="M84" s="108" t="s">
        <v>80</v>
      </c>
    </row>
    <row r="85" spans="1:22" s="3" customFormat="1" ht="84.75" customHeight="1" thickBot="1">
      <c r="A85" s="143"/>
      <c r="B85" s="122"/>
      <c r="C85" s="113"/>
      <c r="D85" s="113"/>
      <c r="E85" s="113"/>
      <c r="F85" s="113"/>
      <c r="G85" s="113"/>
      <c r="H85" s="113"/>
      <c r="I85" s="110" t="s">
        <v>67</v>
      </c>
      <c r="J85" s="111"/>
      <c r="K85" s="110" t="s">
        <v>79</v>
      </c>
      <c r="L85" s="111"/>
      <c r="M85" s="109"/>
      <c r="N85" s="4"/>
      <c r="O85" s="4"/>
      <c r="P85" s="4"/>
      <c r="Q85" s="4"/>
      <c r="R85" s="4"/>
      <c r="S85" s="4"/>
      <c r="T85" s="4"/>
      <c r="U85" s="4"/>
      <c r="V85" s="4"/>
    </row>
    <row r="86" spans="1:22" ht="74.25" customHeight="1" thickBot="1">
      <c r="A86" s="143"/>
      <c r="B86" s="122"/>
      <c r="C86" s="113"/>
      <c r="D86" s="113"/>
      <c r="E86" s="113"/>
      <c r="F86" s="113"/>
      <c r="G86" s="113"/>
      <c r="H86" s="113"/>
      <c r="I86" s="7" t="s">
        <v>71</v>
      </c>
      <c r="J86" s="7" t="s">
        <v>72</v>
      </c>
      <c r="K86" s="7" t="s">
        <v>71</v>
      </c>
      <c r="L86" s="7" t="s">
        <v>72</v>
      </c>
      <c r="M86" s="109"/>
      <c r="N86" s="1"/>
      <c r="O86" s="1"/>
      <c r="P86" s="1"/>
      <c r="Q86" s="1"/>
      <c r="R86" s="1"/>
      <c r="S86" s="1"/>
      <c r="T86" s="1"/>
      <c r="U86" s="1"/>
      <c r="V86" s="1"/>
    </row>
    <row r="87" spans="1:13" s="10" customFormat="1" ht="39" customHeight="1" thickBot="1">
      <c r="A87" s="137" t="s">
        <v>82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9"/>
    </row>
    <row r="88" spans="1:17" s="12" customFormat="1" ht="39" customHeight="1" thickBot="1">
      <c r="A88" s="84">
        <v>1</v>
      </c>
      <c r="B88" s="44" t="s">
        <v>63</v>
      </c>
      <c r="C88" s="45"/>
      <c r="D88" s="45"/>
      <c r="E88" s="45">
        <f aca="true" t="shared" si="3" ref="E88:E95">C88+D88</f>
        <v>0</v>
      </c>
      <c r="F88" s="45"/>
      <c r="G88" s="46"/>
      <c r="H88" s="46"/>
      <c r="I88" s="46"/>
      <c r="J88" s="46"/>
      <c r="K88" s="46"/>
      <c r="L88" s="46"/>
      <c r="M88" s="101"/>
      <c r="N88" s="11"/>
      <c r="O88" s="11"/>
      <c r="P88" s="11"/>
      <c r="Q88" s="11"/>
    </row>
    <row r="89" spans="1:17" s="12" customFormat="1" ht="39" customHeight="1">
      <c r="A89" s="91">
        <v>1</v>
      </c>
      <c r="B89" s="61" t="s">
        <v>23</v>
      </c>
      <c r="C89" s="62">
        <v>41</v>
      </c>
      <c r="D89" s="62">
        <v>22</v>
      </c>
      <c r="E89" s="62">
        <f t="shared" si="3"/>
        <v>63</v>
      </c>
      <c r="F89" s="62"/>
      <c r="G89" s="63"/>
      <c r="H89" s="63"/>
      <c r="I89" s="64"/>
      <c r="J89" s="64"/>
      <c r="K89" s="64"/>
      <c r="L89" s="64"/>
      <c r="M89" s="105"/>
      <c r="N89" s="11"/>
      <c r="O89" s="11"/>
      <c r="P89" s="11"/>
      <c r="Q89" s="11"/>
    </row>
    <row r="90" spans="1:17" s="12" customFormat="1" ht="39" customHeight="1">
      <c r="A90" s="86">
        <v>2</v>
      </c>
      <c r="B90" s="49" t="s">
        <v>8</v>
      </c>
      <c r="C90" s="50">
        <v>44</v>
      </c>
      <c r="D90" s="50">
        <v>15</v>
      </c>
      <c r="E90" s="50">
        <f t="shared" si="3"/>
        <v>59</v>
      </c>
      <c r="F90" s="50"/>
      <c r="G90" s="51"/>
      <c r="H90" s="51"/>
      <c r="I90" s="73"/>
      <c r="J90" s="73"/>
      <c r="K90" s="73"/>
      <c r="L90" s="73"/>
      <c r="M90" s="102"/>
      <c r="N90" s="11"/>
      <c r="O90" s="11"/>
      <c r="P90" s="11"/>
      <c r="Q90" s="11"/>
    </row>
    <row r="91" spans="1:17" s="12" customFormat="1" ht="39" customHeight="1" thickBot="1">
      <c r="A91" s="83"/>
      <c r="B91" s="92" t="s">
        <v>39</v>
      </c>
      <c r="C91" s="40">
        <f>SUM(C89:C90)</f>
        <v>85</v>
      </c>
      <c r="D91" s="40">
        <f>SUM(D89:D90)</f>
        <v>37</v>
      </c>
      <c r="E91" s="40">
        <f t="shared" si="3"/>
        <v>122</v>
      </c>
      <c r="F91" s="40">
        <v>90</v>
      </c>
      <c r="G91" s="41">
        <v>80</v>
      </c>
      <c r="H91" s="41">
        <v>12</v>
      </c>
      <c r="I91" s="42">
        <v>131760</v>
      </c>
      <c r="J91" s="42">
        <v>0</v>
      </c>
      <c r="K91" s="42">
        <v>117120</v>
      </c>
      <c r="L91" s="42">
        <v>0</v>
      </c>
      <c r="M91" s="103">
        <f>I91+J91+K91+L91</f>
        <v>248880</v>
      </c>
      <c r="N91" s="11"/>
      <c r="O91" s="11"/>
      <c r="P91" s="11"/>
      <c r="Q91" s="11"/>
    </row>
    <row r="92" spans="1:17" s="12" customFormat="1" ht="39" customHeight="1" thickBot="1">
      <c r="A92" s="84">
        <v>2</v>
      </c>
      <c r="B92" s="66" t="s">
        <v>43</v>
      </c>
      <c r="C92" s="45"/>
      <c r="D92" s="45"/>
      <c r="E92" s="45">
        <f t="shared" si="3"/>
        <v>0</v>
      </c>
      <c r="F92" s="45"/>
      <c r="G92" s="46"/>
      <c r="H92" s="46"/>
      <c r="I92" s="56"/>
      <c r="J92" s="56"/>
      <c r="K92" s="56"/>
      <c r="L92" s="56"/>
      <c r="M92" s="101"/>
      <c r="N92" s="11"/>
      <c r="O92" s="11"/>
      <c r="P92" s="11"/>
      <c r="Q92" s="11"/>
    </row>
    <row r="93" spans="1:17" s="12" customFormat="1" ht="39" customHeight="1">
      <c r="A93" s="85">
        <v>1</v>
      </c>
      <c r="B93" s="48" t="s">
        <v>4</v>
      </c>
      <c r="C93" s="36">
        <v>5</v>
      </c>
      <c r="D93" s="36"/>
      <c r="E93" s="36">
        <f t="shared" si="3"/>
        <v>5</v>
      </c>
      <c r="F93" s="36"/>
      <c r="G93" s="37"/>
      <c r="H93" s="37"/>
      <c r="I93" s="38"/>
      <c r="J93" s="38"/>
      <c r="K93" s="38"/>
      <c r="L93" s="38"/>
      <c r="M93" s="99"/>
      <c r="N93" s="11"/>
      <c r="O93" s="11"/>
      <c r="P93" s="11"/>
      <c r="Q93" s="11"/>
    </row>
    <row r="94" spans="1:17" s="12" customFormat="1" ht="39" customHeight="1" thickBot="1">
      <c r="A94" s="93">
        <v>2</v>
      </c>
      <c r="B94" s="52" t="s">
        <v>17</v>
      </c>
      <c r="C94" s="53">
        <v>19</v>
      </c>
      <c r="D94" s="53">
        <v>8</v>
      </c>
      <c r="E94" s="53">
        <f>C94+D94</f>
        <v>27</v>
      </c>
      <c r="F94" s="53"/>
      <c r="G94" s="54"/>
      <c r="H94" s="54"/>
      <c r="I94" s="94"/>
      <c r="J94" s="94"/>
      <c r="K94" s="94"/>
      <c r="L94" s="94"/>
      <c r="M94" s="103"/>
      <c r="N94" s="11"/>
      <c r="O94" s="11"/>
      <c r="P94" s="11"/>
      <c r="Q94" s="11"/>
    </row>
    <row r="95" spans="1:17" s="12" customFormat="1" ht="39" customHeight="1" thickBot="1">
      <c r="A95" s="84"/>
      <c r="B95" s="55" t="s">
        <v>39</v>
      </c>
      <c r="C95" s="45">
        <f>SUM(C93:C94)</f>
        <v>24</v>
      </c>
      <c r="D95" s="45">
        <v>8</v>
      </c>
      <c r="E95" s="45">
        <f t="shared" si="3"/>
        <v>32</v>
      </c>
      <c r="F95" s="45">
        <v>90</v>
      </c>
      <c r="G95" s="46">
        <v>80</v>
      </c>
      <c r="H95" s="46">
        <v>12</v>
      </c>
      <c r="I95" s="56">
        <v>34560</v>
      </c>
      <c r="J95" s="56">
        <v>0</v>
      </c>
      <c r="K95" s="56">
        <v>30720</v>
      </c>
      <c r="L95" s="56">
        <v>0</v>
      </c>
      <c r="M95" s="101">
        <f>I95+J95+K95</f>
        <v>65280</v>
      </c>
      <c r="N95" s="11"/>
      <c r="O95" s="11"/>
      <c r="P95" s="11"/>
      <c r="Q95" s="11"/>
    </row>
    <row r="96" spans="1:17" s="10" customFormat="1" ht="39" customHeight="1" thickBot="1">
      <c r="A96" s="84">
        <v>3</v>
      </c>
      <c r="B96" s="44" t="s">
        <v>48</v>
      </c>
      <c r="C96" s="45"/>
      <c r="D96" s="45"/>
      <c r="E96" s="45"/>
      <c r="F96" s="45"/>
      <c r="G96" s="46"/>
      <c r="H96" s="46"/>
      <c r="I96" s="56"/>
      <c r="J96" s="56"/>
      <c r="K96" s="56"/>
      <c r="L96" s="56"/>
      <c r="M96" s="101"/>
      <c r="N96" s="11"/>
      <c r="O96" s="11"/>
      <c r="P96" s="11"/>
      <c r="Q96" s="11"/>
    </row>
    <row r="97" spans="1:17" s="10" customFormat="1" ht="39" customHeight="1" thickBot="1">
      <c r="A97" s="87">
        <v>1</v>
      </c>
      <c r="B97" s="68" t="s">
        <v>10</v>
      </c>
      <c r="C97" s="32">
        <v>47</v>
      </c>
      <c r="D97" s="32">
        <v>4</v>
      </c>
      <c r="E97" s="32">
        <f aca="true" t="shared" si="4" ref="E97:E104">C97+D97</f>
        <v>51</v>
      </c>
      <c r="F97" s="32"/>
      <c r="G97" s="33"/>
      <c r="H97" s="33"/>
      <c r="I97" s="34"/>
      <c r="J97" s="34"/>
      <c r="K97" s="34"/>
      <c r="L97" s="34"/>
      <c r="M97" s="98"/>
      <c r="N97" s="11"/>
      <c r="O97" s="11"/>
      <c r="P97" s="11"/>
      <c r="Q97" s="11"/>
    </row>
    <row r="98" spans="1:17" s="10" customFormat="1" ht="39" customHeight="1" thickBot="1">
      <c r="A98" s="84"/>
      <c r="B98" s="55" t="s">
        <v>39</v>
      </c>
      <c r="C98" s="45">
        <f>SUM(C97)</f>
        <v>47</v>
      </c>
      <c r="D98" s="45">
        <f>D97</f>
        <v>4</v>
      </c>
      <c r="E98" s="45">
        <f>C98+D98</f>
        <v>51</v>
      </c>
      <c r="F98" s="45">
        <v>90</v>
      </c>
      <c r="G98" s="46">
        <v>80</v>
      </c>
      <c r="H98" s="46">
        <v>12</v>
      </c>
      <c r="I98" s="56">
        <v>55080</v>
      </c>
      <c r="J98" s="56">
        <v>0</v>
      </c>
      <c r="K98" s="56">
        <v>48960</v>
      </c>
      <c r="L98" s="56">
        <v>0</v>
      </c>
      <c r="M98" s="101">
        <f>I98+J98+K98</f>
        <v>104040</v>
      </c>
      <c r="N98" s="11"/>
      <c r="O98" s="11"/>
      <c r="P98" s="11"/>
      <c r="Q98" s="11"/>
    </row>
    <row r="99" spans="1:17" s="10" customFormat="1" ht="39" customHeight="1" thickBot="1">
      <c r="A99" s="84">
        <v>4</v>
      </c>
      <c r="B99" s="44" t="s">
        <v>50</v>
      </c>
      <c r="C99" s="45"/>
      <c r="D99" s="45"/>
      <c r="E99" s="45"/>
      <c r="F99" s="45"/>
      <c r="G99" s="46"/>
      <c r="H99" s="46"/>
      <c r="I99" s="56"/>
      <c r="J99" s="56"/>
      <c r="K99" s="56"/>
      <c r="L99" s="56"/>
      <c r="M99" s="101"/>
      <c r="N99" s="11"/>
      <c r="O99" s="11"/>
      <c r="P99" s="11"/>
      <c r="Q99" s="11"/>
    </row>
    <row r="100" spans="1:17" s="10" customFormat="1" ht="39" customHeight="1" thickBot="1">
      <c r="A100" s="87">
        <v>1</v>
      </c>
      <c r="B100" s="68" t="s">
        <v>14</v>
      </c>
      <c r="C100" s="32">
        <v>76</v>
      </c>
      <c r="D100" s="32">
        <v>10</v>
      </c>
      <c r="E100" s="32">
        <f t="shared" si="4"/>
        <v>86</v>
      </c>
      <c r="F100" s="32"/>
      <c r="G100" s="33"/>
      <c r="H100" s="33"/>
      <c r="I100" s="34"/>
      <c r="J100" s="34"/>
      <c r="K100" s="34"/>
      <c r="L100" s="34"/>
      <c r="M100" s="98"/>
      <c r="N100" s="11"/>
      <c r="O100" s="11"/>
      <c r="P100" s="11"/>
      <c r="Q100" s="11"/>
    </row>
    <row r="101" spans="1:17" s="10" customFormat="1" ht="39" customHeight="1" thickBot="1">
      <c r="A101" s="84"/>
      <c r="B101" s="55" t="s">
        <v>39</v>
      </c>
      <c r="C101" s="45">
        <f>SUM(C100)</f>
        <v>76</v>
      </c>
      <c r="D101" s="45">
        <v>10</v>
      </c>
      <c r="E101" s="45">
        <f t="shared" si="4"/>
        <v>86</v>
      </c>
      <c r="F101" s="45">
        <v>90</v>
      </c>
      <c r="G101" s="46">
        <v>80</v>
      </c>
      <c r="H101" s="46">
        <v>12</v>
      </c>
      <c r="I101" s="56">
        <v>92880</v>
      </c>
      <c r="J101" s="56">
        <v>0</v>
      </c>
      <c r="K101" s="56">
        <v>82560</v>
      </c>
      <c r="L101" s="56"/>
      <c r="M101" s="101">
        <f>L101+K101+J101+I101</f>
        <v>175440</v>
      </c>
      <c r="N101" s="11"/>
      <c r="O101" s="11"/>
      <c r="P101" s="11"/>
      <c r="Q101" s="11"/>
    </row>
    <row r="102" spans="1:17" s="10" customFormat="1" ht="39" customHeight="1" thickBot="1">
      <c r="A102" s="95">
        <v>5</v>
      </c>
      <c r="B102" s="44" t="s">
        <v>59</v>
      </c>
      <c r="C102" s="75"/>
      <c r="D102" s="75"/>
      <c r="E102" s="45">
        <f t="shared" si="4"/>
        <v>0</v>
      </c>
      <c r="F102" s="45"/>
      <c r="G102" s="76"/>
      <c r="H102" s="76"/>
      <c r="I102" s="77"/>
      <c r="J102" s="77"/>
      <c r="K102" s="77"/>
      <c r="L102" s="56"/>
      <c r="M102" s="101"/>
      <c r="N102" s="11"/>
      <c r="O102" s="11"/>
      <c r="P102" s="11"/>
      <c r="Q102" s="11"/>
    </row>
    <row r="103" spans="1:17" s="10" customFormat="1" ht="51.75" customHeight="1" thickBot="1">
      <c r="A103" s="87">
        <v>1</v>
      </c>
      <c r="B103" s="68" t="s">
        <v>30</v>
      </c>
      <c r="C103" s="32">
        <v>58</v>
      </c>
      <c r="D103" s="32">
        <v>4</v>
      </c>
      <c r="E103" s="32">
        <f t="shared" si="4"/>
        <v>62</v>
      </c>
      <c r="F103" s="32"/>
      <c r="G103" s="33"/>
      <c r="H103" s="33"/>
      <c r="I103" s="34"/>
      <c r="J103" s="34"/>
      <c r="K103" s="34"/>
      <c r="L103" s="34"/>
      <c r="M103" s="98"/>
      <c r="N103" s="11"/>
      <c r="O103" s="11"/>
      <c r="P103" s="11"/>
      <c r="Q103" s="11"/>
    </row>
    <row r="104" spans="1:17" s="10" customFormat="1" ht="51.75" customHeight="1" thickBot="1">
      <c r="A104" s="84"/>
      <c r="B104" s="55" t="s">
        <v>39</v>
      </c>
      <c r="C104" s="45">
        <f>SUM(C103)</f>
        <v>58</v>
      </c>
      <c r="D104" s="45">
        <v>4</v>
      </c>
      <c r="E104" s="45">
        <f t="shared" si="4"/>
        <v>62</v>
      </c>
      <c r="F104" s="45">
        <v>90</v>
      </c>
      <c r="G104" s="46">
        <v>80</v>
      </c>
      <c r="H104" s="46">
        <v>12</v>
      </c>
      <c r="I104" s="56">
        <v>66960</v>
      </c>
      <c r="J104" s="56">
        <v>0</v>
      </c>
      <c r="K104" s="56">
        <v>59520</v>
      </c>
      <c r="L104" s="56">
        <v>0</v>
      </c>
      <c r="M104" s="101">
        <f>I104+K104</f>
        <v>126480</v>
      </c>
      <c r="N104" s="11"/>
      <c r="O104" s="11"/>
      <c r="P104" s="11"/>
      <c r="Q104" s="11"/>
    </row>
    <row r="105" spans="1:17" s="10" customFormat="1" ht="44.25" customHeight="1" thickBot="1">
      <c r="A105" s="96"/>
      <c r="B105" s="44" t="s">
        <v>38</v>
      </c>
      <c r="C105" s="75"/>
      <c r="D105" s="75"/>
      <c r="E105" s="75"/>
      <c r="F105" s="75"/>
      <c r="G105" s="80"/>
      <c r="H105" s="80"/>
      <c r="I105" s="80">
        <f>SUM(I89:I104)</f>
        <v>381240</v>
      </c>
      <c r="J105" s="80">
        <f>SUM(J89:J104)</f>
        <v>0</v>
      </c>
      <c r="K105" s="80">
        <f>SUM(K89:K104)</f>
        <v>338880</v>
      </c>
      <c r="L105" s="80">
        <f>SUM(L89:L104)</f>
        <v>0</v>
      </c>
      <c r="M105" s="90">
        <f>SUM(M89:M104)</f>
        <v>720120</v>
      </c>
      <c r="N105" s="11"/>
      <c r="O105" s="11"/>
      <c r="P105" s="11"/>
      <c r="Q105" s="11"/>
    </row>
    <row r="106" spans="1:13" ht="39" customHeight="1">
      <c r="A106" s="26"/>
      <c r="B106" s="26" t="s">
        <v>73</v>
      </c>
      <c r="C106" s="141">
        <f>C107+C108</f>
        <v>6350640</v>
      </c>
      <c r="D106" s="141"/>
      <c r="E106" s="141"/>
      <c r="F106" s="27"/>
      <c r="G106" s="27"/>
      <c r="H106" s="27"/>
      <c r="I106" s="27">
        <f>I83+I105</f>
        <v>655560</v>
      </c>
      <c r="J106" s="27">
        <f>J83+J105+J54</f>
        <v>2704920</v>
      </c>
      <c r="K106" s="27">
        <f>K83+K105+K54</f>
        <v>582720</v>
      </c>
      <c r="L106" s="27">
        <f>L83+L105+L54</f>
        <v>2407440</v>
      </c>
      <c r="M106" s="107">
        <f>M105+M83+M54</f>
        <v>6350640</v>
      </c>
    </row>
    <row r="107" spans="1:13" ht="39" customHeight="1">
      <c r="A107" s="97"/>
      <c r="B107" s="28" t="s">
        <v>74</v>
      </c>
      <c r="C107" s="140">
        <f>I106+K106</f>
        <v>1238280</v>
      </c>
      <c r="D107" s="140"/>
      <c r="E107" s="140"/>
      <c r="F107" s="29"/>
      <c r="G107" s="29"/>
      <c r="H107" s="29"/>
      <c r="I107" s="29"/>
      <c r="J107" s="29"/>
      <c r="K107" s="29"/>
      <c r="L107" s="29"/>
      <c r="M107" s="30"/>
    </row>
    <row r="108" spans="1:13" ht="39" customHeight="1">
      <c r="A108" s="97"/>
      <c r="B108" s="28" t="s">
        <v>75</v>
      </c>
      <c r="C108" s="140">
        <f>J106+L106</f>
        <v>5112360</v>
      </c>
      <c r="D108" s="140"/>
      <c r="E108" s="140"/>
      <c r="F108" s="29"/>
      <c r="G108" s="29"/>
      <c r="H108" s="29"/>
      <c r="I108" s="29"/>
      <c r="J108" s="29"/>
      <c r="K108" s="29"/>
      <c r="L108" s="29"/>
      <c r="M108" s="30"/>
    </row>
  </sheetData>
  <sheetProtection/>
  <mergeCells count="43">
    <mergeCell ref="A58:M60"/>
    <mergeCell ref="A87:M87"/>
    <mergeCell ref="C107:E107"/>
    <mergeCell ref="C108:E108"/>
    <mergeCell ref="C106:E106"/>
    <mergeCell ref="A84:A86"/>
    <mergeCell ref="B84:B86"/>
    <mergeCell ref="C84:C86"/>
    <mergeCell ref="D84:D86"/>
    <mergeCell ref="E84:E86"/>
    <mergeCell ref="M5:M7"/>
    <mergeCell ref="I6:J6"/>
    <mergeCell ref="K6:L6"/>
    <mergeCell ref="A8:M8"/>
    <mergeCell ref="B1:M4"/>
    <mergeCell ref="A5:A7"/>
    <mergeCell ref="B5:B7"/>
    <mergeCell ref="C5:C7"/>
    <mergeCell ref="D5:D7"/>
    <mergeCell ref="E5:E7"/>
    <mergeCell ref="F5:F7"/>
    <mergeCell ref="G5:G7"/>
    <mergeCell ref="H5:H7"/>
    <mergeCell ref="I5:L5"/>
    <mergeCell ref="A55:A57"/>
    <mergeCell ref="B55:B57"/>
    <mergeCell ref="C55:C57"/>
    <mergeCell ref="D55:D57"/>
    <mergeCell ref="E55:E57"/>
    <mergeCell ref="F55:F57"/>
    <mergeCell ref="G55:G57"/>
    <mergeCell ref="H55:H57"/>
    <mergeCell ref="I55:L55"/>
    <mergeCell ref="M55:M57"/>
    <mergeCell ref="I56:J56"/>
    <mergeCell ref="K56:L56"/>
    <mergeCell ref="M84:M86"/>
    <mergeCell ref="I85:J85"/>
    <mergeCell ref="K85:L85"/>
    <mergeCell ref="F84:F86"/>
    <mergeCell ref="G84:G86"/>
    <mergeCell ref="H84:H86"/>
    <mergeCell ref="I84:L84"/>
  </mergeCells>
  <printOptions/>
  <pageMargins left="0.75" right="0.75" top="1" bottom="1" header="0.5" footer="0.5"/>
  <pageSetup horizontalDpi="600" verticalDpi="600" orientation="portrait" paperSize="9" scale="48" r:id="rId1"/>
  <rowBreaks count="2" manualBreakCount="2">
    <brk id="54" max="255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2017-11-30T10:00:06Z</cp:lastPrinted>
  <dcterms:created xsi:type="dcterms:W3CDTF">1996-10-08T23:32:33Z</dcterms:created>
  <dcterms:modified xsi:type="dcterms:W3CDTF">2017-11-30T10:00:23Z</dcterms:modified>
  <cp:category/>
  <cp:version/>
  <cp:contentType/>
  <cp:contentStatus/>
</cp:coreProperties>
</file>